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lissamatias/Downloads/"/>
    </mc:Choice>
  </mc:AlternateContent>
  <xr:revisionPtr revIDLastSave="0" documentId="8_{BE7A4EF6-4CC3-B34E-8E09-A105FC9D3358}" xr6:coauthVersionLast="47" xr6:coauthVersionMax="47" xr10:uidLastSave="{00000000-0000-0000-0000-000000000000}"/>
  <bookViews>
    <workbookView xWindow="17180" yWindow="3400" windowWidth="38020" windowHeight="22980" activeTab="3" xr2:uid="{00000000-000D-0000-FFFF-FFFF00000000}"/>
  </bookViews>
  <sheets>
    <sheet name="ATP Product Portfolio Tree" sheetId="4" state="hidden" r:id="rId1"/>
    <sheet name="Product Appl Rates" sheetId="1" state="hidden" r:id="rId2"/>
    <sheet name="Precede Cost Calculator" sheetId="2" state="hidden" r:id="rId3"/>
    <sheet name="Water Analysis Calculator 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3" l="1"/>
  <c r="H24" i="3"/>
  <c r="G28" i="3"/>
  <c r="H27" i="3"/>
  <c r="H26" i="3"/>
  <c r="H25" i="3"/>
  <c r="G23" i="2"/>
  <c r="H23" i="2" s="1"/>
  <c r="I23" i="2" s="1"/>
  <c r="J23" i="2" s="1"/>
  <c r="K23" i="2" s="1"/>
  <c r="F23" i="2"/>
  <c r="G19" i="2"/>
  <c r="H19" i="2" s="1"/>
  <c r="I19" i="2" s="1"/>
  <c r="J19" i="2" s="1"/>
  <c r="F19" i="2"/>
  <c r="G15" i="2"/>
  <c r="H15" i="2" s="1"/>
  <c r="I15" i="2" s="1"/>
  <c r="J15" i="2" s="1"/>
  <c r="K15" i="2" s="1"/>
  <c r="F15" i="2"/>
  <c r="G14" i="2"/>
  <c r="H14" i="2" s="1"/>
  <c r="I14" i="2" s="1"/>
  <c r="J14" i="2" s="1"/>
  <c r="K14" i="2" s="1"/>
  <c r="F14" i="2"/>
  <c r="G13" i="2"/>
  <c r="H13" i="2" s="1"/>
  <c r="I13" i="2" s="1"/>
  <c r="J13" i="2" s="1"/>
  <c r="K13" i="2" s="1"/>
  <c r="F13" i="2"/>
  <c r="G12" i="2"/>
  <c r="H12" i="2" s="1"/>
  <c r="I12" i="2" s="1"/>
  <c r="J12" i="2" s="1"/>
  <c r="K12" i="2" s="1"/>
  <c r="F12" i="2"/>
  <c r="H29" i="3" l="1"/>
</calcChain>
</file>

<file path=xl/sharedStrings.xml><?xml version="1.0" encoding="utf-8"?>
<sst xmlns="http://schemas.openxmlformats.org/spreadsheetml/2006/main" count="541" uniqueCount="256">
  <si>
    <t>Product</t>
  </si>
  <si>
    <t xml:space="preserve"> Analysis</t>
  </si>
  <si>
    <t>Transit-S</t>
  </si>
  <si>
    <t>PPA</t>
  </si>
  <si>
    <t xml:space="preserve">Blocker </t>
  </si>
  <si>
    <t xml:space="preserve">5%N-15%P-5%K </t>
  </si>
  <si>
    <t xml:space="preserve">R-T Crop Mix II** </t>
  </si>
  <si>
    <t xml:space="preserve">6%Zn-3%Mn-1.5%Cu-1.5%Bo </t>
  </si>
  <si>
    <t xml:space="preserve">R-T 10% Zn** </t>
  </si>
  <si>
    <t xml:space="preserve">10% Zn </t>
  </si>
  <si>
    <t>R-T 5% Cu**</t>
  </si>
  <si>
    <t xml:space="preserve"> 5% Cu </t>
  </si>
  <si>
    <t xml:space="preserve">R-T 10% Fe** </t>
  </si>
  <si>
    <t xml:space="preserve">10% Fe </t>
  </si>
  <si>
    <t xml:space="preserve">R-T 8% Mn** </t>
  </si>
  <si>
    <t xml:space="preserve">8% Mn 22.7Kg  </t>
  </si>
  <si>
    <t xml:space="preserve">36% MgSO4 </t>
  </si>
  <si>
    <t>EpsoTop</t>
  </si>
  <si>
    <t xml:space="preserve"> 10% Mg 13%S </t>
  </si>
  <si>
    <t xml:space="preserve">Gran 10% Bo </t>
  </si>
  <si>
    <t>10% Bo</t>
  </si>
  <si>
    <t>Platinum 9% Zn</t>
  </si>
  <si>
    <t xml:space="preserve"> 9% Zn, 40.6% EDTA </t>
  </si>
  <si>
    <t xml:space="preserve">Platinum 7.5% Cu </t>
  </si>
  <si>
    <t>7.5% Cu, 34.5% EDTA</t>
  </si>
  <si>
    <t xml:space="preserve">Platinum 6% Mn </t>
  </si>
  <si>
    <t xml:space="preserve">6% Mn, 35% EDTA </t>
  </si>
  <si>
    <t xml:space="preserve">Boron 8% </t>
  </si>
  <si>
    <t xml:space="preserve">8% Bo-.002% Mo </t>
  </si>
  <si>
    <t>Appl. Rate/ac</t>
  </si>
  <si>
    <t>(lt/kg)</t>
  </si>
  <si>
    <t xml:space="preserve">BoRon-F </t>
  </si>
  <si>
    <t>8% Bo .002%Mo, PPA</t>
  </si>
  <si>
    <t>5% Cu, PPA</t>
  </si>
  <si>
    <t xml:space="preserve">CopRon-F </t>
  </si>
  <si>
    <t>ZicRon-F</t>
  </si>
  <si>
    <t xml:space="preserve"> 6% Zn 1% Mn, PPA</t>
  </si>
  <si>
    <t>ManRon-F</t>
  </si>
  <si>
    <t xml:space="preserve"> 6% Mn, PPA</t>
  </si>
  <si>
    <t>Label Rate</t>
  </si>
  <si>
    <t>MKP</t>
  </si>
  <si>
    <t>0-52-34</t>
  </si>
  <si>
    <t>0.5 - 1.0</t>
  </si>
  <si>
    <t>2.0 - 4.0</t>
  </si>
  <si>
    <t>0.5 - 15</t>
  </si>
  <si>
    <t>0.5 - 6.0</t>
  </si>
  <si>
    <t>0.5 -10</t>
  </si>
  <si>
    <t>1.0 - 2.0</t>
  </si>
  <si>
    <t>1.0 - 50.0</t>
  </si>
  <si>
    <t xml:space="preserve">Arise </t>
  </si>
  <si>
    <t>7-22-4</t>
  </si>
  <si>
    <t>Any</t>
  </si>
  <si>
    <t>13 - 15</t>
  </si>
  <si>
    <t>Starter</t>
  </si>
  <si>
    <t>Seed</t>
  </si>
  <si>
    <t>39 - 42</t>
  </si>
  <si>
    <t>15 - 17 / 30 - 31 / 39 - 42</t>
  </si>
  <si>
    <t>13 - 15 / 33 - 36</t>
  </si>
  <si>
    <t>12 - 15 (Herbicide)</t>
  </si>
  <si>
    <t>61 - 63 (10% Anthesis)</t>
  </si>
  <si>
    <t>45 - 47 (Boot)</t>
  </si>
  <si>
    <t>39 - 42 (Flag)</t>
  </si>
  <si>
    <t xml:space="preserve">BBCH Application </t>
  </si>
  <si>
    <t>Timing</t>
  </si>
  <si>
    <t xml:space="preserve">NOTE: SRP prices are to be used as a guideline only! </t>
  </si>
  <si>
    <t>PreCede Cereal</t>
  </si>
  <si>
    <t>3-23-0 + 4Zn + 2Mn + 0.5B + PPA</t>
  </si>
  <si>
    <t>PreCede Wheat</t>
  </si>
  <si>
    <t>2-28-4 + 4Zn + 2Cu + 1Mn + 0.5B + PPA</t>
  </si>
  <si>
    <t>PreCede Canola</t>
  </si>
  <si>
    <t>5-19-4 + 4Zn + 1B + PPA</t>
  </si>
  <si>
    <t>PreCede Pulse</t>
  </si>
  <si>
    <t>2% Ca + PPA</t>
  </si>
  <si>
    <t>PreCede Soy</t>
  </si>
  <si>
    <t>0.2% S + PPA</t>
  </si>
  <si>
    <t>6ml/kg</t>
  </si>
  <si>
    <t>3ml/kg</t>
  </si>
  <si>
    <t>1ml/kg</t>
  </si>
  <si>
    <t>3ml/kg seed</t>
  </si>
  <si>
    <t>6ml/kg seed</t>
  </si>
  <si>
    <t>1ml/kg seed</t>
  </si>
  <si>
    <t>Releaf Cereal</t>
  </si>
  <si>
    <t>6-18-5 + PPA + 0.2% Fe, 0.1% Zn, 0.1% Mn</t>
  </si>
  <si>
    <t>Releaf Canola</t>
  </si>
  <si>
    <t>5-20-5 + PPA + 0.5%B, 0.2% Mn, 0.002% Mo</t>
  </si>
  <si>
    <t>Releaf Pulse</t>
  </si>
  <si>
    <t>4% Ca, 1% Mg, PPA</t>
  </si>
  <si>
    <t xml:space="preserve">Granular Mg </t>
  </si>
  <si>
    <t>NRG-P</t>
  </si>
  <si>
    <t>6-26-5 + LMWAA + 0.1%Fe, 0.1%Zn, 0.05%Cu</t>
  </si>
  <si>
    <t>NRG-KS</t>
  </si>
  <si>
    <t>10-5-15-6 + LWMAA + 0.1%Zn, 0.05%Cu, 0.05% B</t>
  </si>
  <si>
    <t>NRG-N</t>
  </si>
  <si>
    <t>13-10-5 + LWMAA + 0.1%Fe, 0.1%Zn, 0.05%Cu</t>
  </si>
  <si>
    <t>NRG-Mn</t>
  </si>
  <si>
    <t>12-8-4-3 + LMWAA + 5%Mn</t>
  </si>
  <si>
    <t>NRG-Mg</t>
  </si>
  <si>
    <t>6-10-4 + LMWAA + 3%Mg</t>
  </si>
  <si>
    <t>NRG-NPK</t>
  </si>
  <si>
    <t>12-12-12 + TE</t>
  </si>
  <si>
    <t>42Phi Canola</t>
    <phoneticPr fontId="4" type="noConversion"/>
  </si>
  <si>
    <t>0-22-5 + 5Ca + 2Zn + 0.5B</t>
  </si>
  <si>
    <t>42Phi Cereal</t>
    <phoneticPr fontId="4" type="noConversion"/>
  </si>
  <si>
    <t>2-22-19 + 1B + 0.1Mg</t>
  </si>
  <si>
    <t>42Phi Pulse</t>
    <phoneticPr fontId="4" type="noConversion"/>
  </si>
  <si>
    <t>0-36-8 + 5Zn + 3Mn</t>
  </si>
  <si>
    <t>42Phi Potato</t>
  </si>
  <si>
    <t>0-36-8 + 4Zn + 2Mn + 0.5B</t>
  </si>
  <si>
    <t>42Phi Soybean</t>
  </si>
  <si>
    <t>0-26-4 + 4Mn</t>
  </si>
  <si>
    <t>42Phi K</t>
    <phoneticPr fontId="4" type="noConversion"/>
  </si>
  <si>
    <t>0-28-19 + 0.3Zn</t>
  </si>
  <si>
    <t>42Phi Mg</t>
    <phoneticPr fontId="4" type="noConversion"/>
  </si>
  <si>
    <t>3-33-5 + 4Mg</t>
  </si>
  <si>
    <t>N-Force</t>
  </si>
  <si>
    <t>Pre Seed, In-crop</t>
  </si>
  <si>
    <t>0.05 - 4.00</t>
  </si>
  <si>
    <t xml:space="preserve">    Producer Product Cost Per Acre / Bushel / Lbs.</t>
  </si>
  <si>
    <t>SRP/Litre of Product</t>
  </si>
  <si>
    <t>SRP</t>
  </si>
  <si>
    <t>Seed Rate:</t>
  </si>
  <si>
    <t>(bu/acre)</t>
  </si>
  <si>
    <t>Seeding Rate in Bushels</t>
  </si>
  <si>
    <t>Crop</t>
  </si>
  <si>
    <t>Lbs/Bu</t>
  </si>
  <si>
    <t>Appl. Rate</t>
  </si>
  <si>
    <t xml:space="preserve">Bu Treated </t>
  </si>
  <si>
    <t>Cost</t>
  </si>
  <si>
    <t>(ml/kg Seed)</t>
  </si>
  <si>
    <t>(10 lt Jug)</t>
  </si>
  <si>
    <t>($/ml)</t>
  </si>
  <si>
    <t>($/1kg)</t>
  </si>
  <si>
    <t>($/lbs)</t>
  </si>
  <si>
    <t>($/Bu)</t>
  </si>
  <si>
    <t>($/Acre)</t>
  </si>
  <si>
    <t>Oats</t>
  </si>
  <si>
    <t>Bushel weight of Oats</t>
  </si>
  <si>
    <t>Precede Corn</t>
  </si>
  <si>
    <t>Barley</t>
  </si>
  <si>
    <t>Rye / Flax</t>
  </si>
  <si>
    <t>Wheat</t>
  </si>
  <si>
    <t xml:space="preserve">         Seed Rate:</t>
  </si>
  <si>
    <t>(Lbs/ac)</t>
  </si>
  <si>
    <t>Seeding Rate of Canola / Mustart in pounds</t>
  </si>
  <si>
    <t>Bags treated</t>
  </si>
  <si>
    <t>(50lbs Bag)</t>
  </si>
  <si>
    <t>Canola / Mustart</t>
  </si>
  <si>
    <t>Seeding Rate of Pulses in Bushels per Acre</t>
  </si>
  <si>
    <t>Lentils / Peas / Soybeans</t>
  </si>
  <si>
    <t>Precede Wheat</t>
  </si>
  <si>
    <t>ION</t>
  </si>
  <si>
    <t>100 ppm - 300 ppm</t>
  </si>
  <si>
    <t xml:space="preserve"> 0.25%v/v     50 mL / 5 gpa</t>
  </si>
  <si>
    <t>300 ppm - 750 ppm</t>
  </si>
  <si>
    <t xml:space="preserve"> 0.50%v/v   100 mL / 5 gpa</t>
  </si>
  <si>
    <t>750 ppm - 1000 ppm</t>
  </si>
  <si>
    <t xml:space="preserve"> 0.75%v/v   150 mL / 5 gpa</t>
  </si>
  <si>
    <t>1000+ ppm</t>
  </si>
  <si>
    <t xml:space="preserve"> 1.00%v/v   200 mL / 5 gpa</t>
  </si>
  <si>
    <t>TOTAL</t>
  </si>
  <si>
    <t xml:space="preserve">ATP Product Portfolio Tree: </t>
  </si>
  <si>
    <t>R3 System of Chemtrition</t>
  </si>
  <si>
    <t xml:space="preserve">  Soil</t>
  </si>
  <si>
    <t>Leaf</t>
  </si>
  <si>
    <t>Soil</t>
  </si>
  <si>
    <t xml:space="preserve">Early In-crop </t>
  </si>
  <si>
    <t>(Herbicide Timing)</t>
  </si>
  <si>
    <t xml:space="preserve">General Purpose In-crop </t>
  </si>
  <si>
    <t xml:space="preserve">  Late Season In-crop </t>
  </si>
  <si>
    <t>(Fungicide Timing)</t>
  </si>
  <si>
    <t>Dry Fert</t>
  </si>
  <si>
    <t>Liquid Fert</t>
  </si>
  <si>
    <t>PreCede:</t>
  </si>
  <si>
    <t>Analysis</t>
  </si>
  <si>
    <t>Ruff &amp; Tuff: (Granular)</t>
  </si>
  <si>
    <t>Platinum EDTA:</t>
  </si>
  <si>
    <t>Kinetic:</t>
  </si>
  <si>
    <t>42Phi:</t>
  </si>
  <si>
    <t>a</t>
  </si>
  <si>
    <t>Zinc – 10% Lignosulfonate</t>
  </si>
  <si>
    <t>9 %Zn, 40.6% EDTA</t>
  </si>
  <si>
    <t>Boron Boost-F</t>
  </si>
  <si>
    <t>8% B, PPA</t>
  </si>
  <si>
    <t>b</t>
  </si>
  <si>
    <t>Copper – 5% Lignosulfonate</t>
  </si>
  <si>
    <t>Copron-F</t>
  </si>
  <si>
    <t>5% Cu, 2.5% S, PPA</t>
  </si>
  <si>
    <t>c</t>
  </si>
  <si>
    <t>Manganese – 8% Lignosulfonate</t>
  </si>
  <si>
    <t>Zicron-F</t>
  </si>
  <si>
    <t>6% Zn, 1% Mn, 3% S PPA</t>
  </si>
  <si>
    <t>d</t>
  </si>
  <si>
    <t>Iron – 10% Lignosulfonate</t>
  </si>
  <si>
    <t>Boron Boost-F 8%, PPA</t>
  </si>
  <si>
    <t>Manron-F</t>
  </si>
  <si>
    <t>5% Mn, 3% S, PPA</t>
  </si>
  <si>
    <t>e</t>
  </si>
  <si>
    <t>Crop Mix II – 6%Zn, 3%Mn, 1.5%Cu, 1.0%B LS</t>
    <phoneticPr fontId="4" type="noConversion"/>
  </si>
  <si>
    <t>Arise 7-22-4</t>
  </si>
  <si>
    <t>Releaf:</t>
  </si>
  <si>
    <t>NRG:</t>
  </si>
  <si>
    <t>f</t>
  </si>
  <si>
    <t>10% Boron</t>
  </si>
  <si>
    <t>Transit-S (PPA)</t>
  </si>
  <si>
    <t>g</t>
  </si>
  <si>
    <t>36% Magnesium</t>
  </si>
  <si>
    <t>Blocker 5-15-5</t>
  </si>
  <si>
    <t>h</t>
  </si>
  <si>
    <t>i</t>
  </si>
  <si>
    <t>j</t>
  </si>
  <si>
    <t>Water Soluble:</t>
  </si>
  <si>
    <t>k</t>
  </si>
  <si>
    <t>Gainer 10-16-38</t>
  </si>
  <si>
    <t>10-16-38 + TE</t>
  </si>
  <si>
    <t>l</t>
  </si>
  <si>
    <t>Gainer 20-20-20</t>
  </si>
  <si>
    <t>20-20-20 + TE</t>
  </si>
  <si>
    <t>m</t>
  </si>
  <si>
    <t>Gainer 15-20-20</t>
  </si>
  <si>
    <t>15-20-20 + TE</t>
  </si>
  <si>
    <t>n</t>
  </si>
  <si>
    <t>Gainer 10-45-10</t>
  </si>
  <si>
    <t>10-45-10 + TE</t>
  </si>
  <si>
    <t>o</t>
  </si>
  <si>
    <t>Gainer WIF P 12-58-0-1</t>
  </si>
  <si>
    <t>12-58-0-1 + TE</t>
  </si>
  <si>
    <t>p</t>
  </si>
  <si>
    <t>Gainer WIF K 8-0-50-3.5</t>
  </si>
  <si>
    <t>8-0-50-3.5 + TE</t>
  </si>
  <si>
    <t>q</t>
  </si>
  <si>
    <t>EpsoTop Magnesium</t>
  </si>
  <si>
    <t>13% S, 10% Mg</t>
  </si>
  <si>
    <t>r</t>
  </si>
  <si>
    <t>s</t>
  </si>
  <si>
    <t>Gradual N</t>
  </si>
  <si>
    <t>t</t>
  </si>
  <si>
    <t>Confine Extra</t>
  </si>
  <si>
    <t>u</t>
  </si>
  <si>
    <t>See TAB 3</t>
  </si>
  <si>
    <t xml:space="preserve">To calculate "Water Hardness Inactivation Potential".  Enter your "Spray Water Analysis" information - tab across to the Inactivation Potential column to see the results. </t>
  </si>
  <si>
    <t>ModipHy Water Hardness Calculator</t>
  </si>
  <si>
    <t>Calculate your Water Hardness Inactivation Potential with the ModipHy Water Hardness Calculator</t>
  </si>
  <si>
    <r>
      <t xml:space="preserve">*  These are, to the best of our knowledge, the appropriate amounts of </t>
    </r>
    <r>
      <rPr>
        <b/>
        <sz val="14"/>
        <rFont val="Aller"/>
      </rPr>
      <t>ModipHy</t>
    </r>
  </si>
  <si>
    <r>
      <t xml:space="preserve">In addition, when weeds are under drought strees, cold weather conditions or when weed surfaces are dusty, a higher rate of </t>
    </r>
    <r>
      <rPr>
        <b/>
        <sz val="14"/>
        <color theme="1"/>
        <rFont val="Aller"/>
      </rPr>
      <t>ModipHy</t>
    </r>
    <r>
      <rPr>
        <sz val="14"/>
        <color theme="1"/>
        <rFont val="Aller"/>
      </rPr>
      <t xml:space="preserve"> may prove beneficial. Refer to the ModipHy label for detailed instructions. </t>
    </r>
  </si>
  <si>
    <r>
      <t>NOTE</t>
    </r>
    <r>
      <rPr>
        <sz val="14"/>
        <color theme="1"/>
        <rFont val="Aller"/>
      </rPr>
      <t>:  The Hard Water Inactivation Potential only addresses the spray water</t>
    </r>
    <r>
      <rPr>
        <b/>
        <sz val="14"/>
        <rFont val="Aller"/>
      </rPr>
      <t xml:space="preserve"> not the potential of dry dusty leaf surfaces or Dirty Weeds to inactivate glyphosate.</t>
    </r>
  </si>
  <si>
    <r>
      <t>Potassium, K</t>
    </r>
    <r>
      <rPr>
        <vertAlign val="superscript"/>
        <sz val="16"/>
        <rFont val="Aller"/>
      </rPr>
      <t>+</t>
    </r>
  </si>
  <si>
    <r>
      <t>Sodium, Na</t>
    </r>
    <r>
      <rPr>
        <vertAlign val="superscript"/>
        <sz val="16"/>
        <rFont val="Aller"/>
      </rPr>
      <t>+</t>
    </r>
  </si>
  <si>
    <r>
      <t>Calcium, Ca</t>
    </r>
    <r>
      <rPr>
        <vertAlign val="superscript"/>
        <sz val="16"/>
        <rFont val="Aller"/>
      </rPr>
      <t>++</t>
    </r>
  </si>
  <si>
    <r>
      <t>Magnesium, Mg</t>
    </r>
    <r>
      <rPr>
        <vertAlign val="superscript"/>
        <sz val="16"/>
        <rFont val="Aller"/>
      </rPr>
      <t>++</t>
    </r>
  </si>
  <si>
    <r>
      <t>Iron, FE</t>
    </r>
    <r>
      <rPr>
        <vertAlign val="superscript"/>
        <sz val="16"/>
        <rFont val="Aller"/>
      </rPr>
      <t>+++</t>
    </r>
  </si>
  <si>
    <t>* ModipHy USE RATE</t>
  </si>
  <si>
    <t>WATER HARDNESS</t>
  </si>
  <si>
    <t>WATER HARDNESS (INACTIVATION POTENTIAL)</t>
  </si>
  <si>
    <t>SPRAY WATER ANALYSIS ppm (mg/L)</t>
  </si>
  <si>
    <t>ACTIVITY INDEX</t>
  </si>
  <si>
    <t>TOTAL INACTIVATION POTENTIAL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</si>
</sst>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0.0"/>
    <numFmt numFmtId="166" formatCode="0.000"/>
    <numFmt numFmtId="167" formatCode="&quot;$&quot;#,##0.000"/>
    <numFmt numFmtId="168" formatCode="&quot;$&quot;#,##0.0000"/>
  </numFmts>
  <fonts count="3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u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5.7"/>
      <color rgb="FF92A2AD"/>
      <name val="Aller Light"/>
    </font>
    <font>
      <sz val="11"/>
      <color theme="1"/>
      <name val="Frutiger LT Std 57 Condensed"/>
    </font>
    <font>
      <sz val="11"/>
      <name val="Frutiger LT Std 57 Condensed"/>
    </font>
    <font>
      <sz val="11"/>
      <color theme="1"/>
      <name val="Aller"/>
    </font>
    <font>
      <b/>
      <sz val="11"/>
      <name val="Aller"/>
    </font>
    <font>
      <b/>
      <sz val="11"/>
      <color theme="1"/>
      <name val="Aller"/>
    </font>
    <font>
      <sz val="14"/>
      <name val="Aller"/>
    </font>
    <font>
      <b/>
      <sz val="14"/>
      <name val="Aller"/>
    </font>
    <font>
      <sz val="14"/>
      <color theme="1"/>
      <name val="Aller"/>
    </font>
    <font>
      <b/>
      <sz val="14"/>
      <color theme="1"/>
      <name val="Aller"/>
    </font>
    <font>
      <b/>
      <sz val="16"/>
      <name val="Aller"/>
    </font>
    <font>
      <sz val="16"/>
      <color theme="1"/>
      <name val="Aller"/>
    </font>
    <font>
      <vertAlign val="superscript"/>
      <sz val="16"/>
      <name val="Aller"/>
    </font>
    <font>
      <sz val="15"/>
      <color theme="1"/>
      <name val="Aller"/>
    </font>
    <font>
      <b/>
      <sz val="15"/>
      <color theme="0"/>
      <name val="Aller"/>
    </font>
    <font>
      <b/>
      <sz val="16"/>
      <color theme="0"/>
      <name val="Aller"/>
    </font>
    <font>
      <b/>
      <sz val="22"/>
      <color rgb="FF5C707C"/>
      <name val="Aller Light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FB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A3AD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6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164" fontId="0" fillId="0" borderId="10" xfId="0" applyNumberForma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3" fillId="0" borderId="13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11" xfId="0" applyFont="1" applyFill="1" applyBorder="1"/>
    <xf numFmtId="0" fontId="4" fillId="0" borderId="13" xfId="0" applyFont="1" applyBorder="1" applyAlignment="1">
      <alignment horizontal="center"/>
    </xf>
    <xf numFmtId="2" fontId="0" fillId="4" borderId="3" xfId="0" applyNumberFormat="1" applyFill="1" applyBorder="1" applyAlignment="1">
      <alignment horizontal="center"/>
    </xf>
    <xf numFmtId="2" fontId="0" fillId="4" borderId="10" xfId="0" applyNumberFormat="1" applyFill="1" applyBorder="1" applyAlignment="1">
      <alignment horizontal="center"/>
    </xf>
    <xf numFmtId="2" fontId="0" fillId="4" borderId="11" xfId="0" applyNumberForma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0" fillId="0" borderId="9" xfId="0" applyBorder="1" applyAlignment="1">
      <alignment horizontal="left"/>
    </xf>
    <xf numFmtId="166" fontId="0" fillId="4" borderId="5" xfId="0" applyNumberForma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7" fillId="6" borderId="15" xfId="0" applyFont="1" applyFill="1" applyBorder="1"/>
    <xf numFmtId="0" fontId="6" fillId="6" borderId="16" xfId="0" applyFont="1" applyFill="1" applyBorder="1"/>
    <xf numFmtId="0" fontId="7" fillId="6" borderId="16" xfId="0" applyFont="1" applyFill="1" applyBorder="1" applyAlignment="1">
      <alignment horizontal="left"/>
    </xf>
    <xf numFmtId="0" fontId="6" fillId="6" borderId="17" xfId="0" applyFont="1" applyFill="1" applyBorder="1"/>
    <xf numFmtId="0" fontId="7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8" xfId="0" applyFont="1" applyFill="1" applyBorder="1"/>
    <xf numFmtId="2" fontId="7" fillId="2" borderId="18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6" xfId="0" applyFont="1" applyBorder="1"/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" fillId="7" borderId="12" xfId="0" applyFont="1" applyFill="1" applyBorder="1"/>
    <xf numFmtId="0" fontId="0" fillId="7" borderId="1" xfId="0" applyFill="1" applyBorder="1"/>
    <xf numFmtId="0" fontId="1" fillId="2" borderId="19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6" fillId="0" borderId="0" xfId="0" applyNumberFormat="1" applyFont="1" applyAlignment="1">
      <alignment horizontal="left"/>
    </xf>
    <xf numFmtId="0" fontId="1" fillId="7" borderId="18" xfId="0" applyFont="1" applyFill="1" applyBorder="1"/>
    <xf numFmtId="0" fontId="0" fillId="7" borderId="10" xfId="0" applyFill="1" applyBorder="1"/>
    <xf numFmtId="1" fontId="0" fillId="0" borderId="10" xfId="0" applyNumberFormat="1" applyBorder="1" applyAlignment="1">
      <alignment horizontal="center"/>
    </xf>
    <xf numFmtId="0" fontId="0" fillId="7" borderId="11" xfId="0" applyFill="1" applyBorder="1"/>
    <xf numFmtId="1" fontId="0" fillId="0" borderId="11" xfId="0" applyNumberFormat="1" applyBorder="1" applyAlignment="1">
      <alignment horizontal="center"/>
    </xf>
    <xf numFmtId="167" fontId="0" fillId="0" borderId="11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5" borderId="12" xfId="0" applyFont="1" applyFill="1" applyBorder="1"/>
    <xf numFmtId="164" fontId="1" fillId="5" borderId="18" xfId="0" applyNumberFormat="1" applyFont="1" applyFill="1" applyBorder="1" applyAlignment="1">
      <alignment horizontal="center"/>
    </xf>
    <xf numFmtId="2" fontId="7" fillId="2" borderId="11" xfId="0" applyNumberFormat="1" applyFont="1" applyFill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1" fillId="7" borderId="14" xfId="0" applyFont="1" applyFill="1" applyBorder="1"/>
    <xf numFmtId="164" fontId="9" fillId="0" borderId="8" xfId="0" applyNumberFormat="1" applyFont="1" applyBorder="1" applyAlignment="1">
      <alignment horizontal="center"/>
    </xf>
    <xf numFmtId="0" fontId="0" fillId="7" borderId="14" xfId="0" applyFill="1" applyBorder="1"/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13" xfId="0" applyNumberFormat="1" applyBorder="1" applyAlignment="1">
      <alignment horizontal="center"/>
    </xf>
    <xf numFmtId="167" fontId="0" fillId="0" borderId="14" xfId="0" applyNumberFormat="1" applyBorder="1" applyAlignment="1">
      <alignment horizontal="center"/>
    </xf>
    <xf numFmtId="167" fontId="0" fillId="0" borderId="18" xfId="0" applyNumberFormat="1" applyBorder="1" applyAlignment="1">
      <alignment horizontal="center"/>
    </xf>
    <xf numFmtId="0" fontId="1" fillId="5" borderId="1" xfId="0" applyFont="1" applyFill="1" applyBorder="1"/>
    <xf numFmtId="0" fontId="1" fillId="5" borderId="3" xfId="0" applyFont="1" applyFill="1" applyBorder="1"/>
    <xf numFmtId="2" fontId="7" fillId="2" borderId="3" xfId="0" applyNumberFormat="1" applyFont="1" applyFill="1" applyBorder="1" applyAlignment="1">
      <alignment horizontal="center"/>
    </xf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0" fontId="9" fillId="0" borderId="11" xfId="0" applyFont="1" applyBorder="1"/>
    <xf numFmtId="0" fontId="9" fillId="0" borderId="7" xfId="0" applyFont="1" applyBorder="1"/>
    <xf numFmtId="0" fontId="9" fillId="0" borderId="8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7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8" fontId="0" fillId="0" borderId="13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1" fillId="0" borderId="0" xfId="0" applyFont="1"/>
    <xf numFmtId="0" fontId="0" fillId="0" borderId="2" xfId="0" applyBorder="1"/>
    <xf numFmtId="0" fontId="10" fillId="0" borderId="0" xfId="1" applyBorder="1" applyAlignment="1" applyProtection="1"/>
    <xf numFmtId="0" fontId="0" fillId="0" borderId="8" xfId="0" applyBorder="1"/>
    <xf numFmtId="0" fontId="0" fillId="0" borderId="7" xfId="0" applyBorder="1"/>
    <xf numFmtId="0" fontId="11" fillId="0" borderId="0" xfId="0" applyFont="1"/>
    <xf numFmtId="0" fontId="2" fillId="9" borderId="19" xfId="0" applyFont="1" applyFill="1" applyBorder="1" applyAlignment="1">
      <alignment horizontal="left"/>
    </xf>
    <xf numFmtId="0" fontId="2" fillId="9" borderId="19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10" borderId="14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" fillId="3" borderId="9" xfId="0" applyFont="1" applyFill="1" applyBorder="1"/>
    <xf numFmtId="0" fontId="1" fillId="3" borderId="14" xfId="0" applyFont="1" applyFill="1" applyBorder="1"/>
    <xf numFmtId="0" fontId="12" fillId="0" borderId="0" xfId="0" applyFont="1" applyAlignment="1">
      <alignment horizontal="center"/>
    </xf>
    <xf numFmtId="0" fontId="1" fillId="3" borderId="12" xfId="0" applyFont="1" applyFill="1" applyBorder="1"/>
    <xf numFmtId="0" fontId="12" fillId="0" borderId="10" xfId="0" applyFont="1" applyBorder="1" applyAlignment="1">
      <alignment horizontal="center"/>
    </xf>
    <xf numFmtId="0" fontId="1" fillId="3" borderId="14" xfId="0" applyFont="1" applyFill="1" applyBorder="1" applyAlignment="1">
      <alignment horizontal="left"/>
    </xf>
    <xf numFmtId="0" fontId="1" fillId="11" borderId="14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0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1" xfId="0" applyBorder="1" applyAlignment="1">
      <alignment horizontal="right"/>
    </xf>
    <xf numFmtId="0" fontId="5" fillId="0" borderId="10" xfId="0" applyFont="1" applyBorder="1" applyAlignment="1">
      <alignment horizontal="right"/>
    </xf>
    <xf numFmtId="0" fontId="0" fillId="0" borderId="14" xfId="0" applyBorder="1"/>
    <xf numFmtId="0" fontId="1" fillId="3" borderId="11" xfId="0" applyFont="1" applyFill="1" applyBorder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20" fillId="0" borderId="0" xfId="0" applyFont="1"/>
    <xf numFmtId="0" fontId="24" fillId="0" borderId="14" xfId="0" applyFont="1" applyBorder="1" applyAlignment="1">
      <alignment horizontal="center"/>
    </xf>
    <xf numFmtId="0" fontId="24" fillId="0" borderId="14" xfId="0" applyFont="1" applyBorder="1"/>
    <xf numFmtId="0" fontId="26" fillId="0" borderId="14" xfId="0" applyFont="1" applyBorder="1"/>
    <xf numFmtId="0" fontId="23" fillId="3" borderId="14" xfId="0" applyFont="1" applyFill="1" applyBorder="1"/>
    <xf numFmtId="0" fontId="29" fillId="0" borderId="0" xfId="0" applyFont="1"/>
    <xf numFmtId="0" fontId="27" fillId="12" borderId="14" xfId="0" applyFont="1" applyFill="1" applyBorder="1" applyAlignment="1">
      <alignment horizontal="center"/>
    </xf>
    <xf numFmtId="0" fontId="27" fillId="12" borderId="12" xfId="0" applyFont="1" applyFill="1" applyBorder="1" applyAlignment="1">
      <alignment horizontal="center"/>
    </xf>
    <xf numFmtId="0" fontId="27" fillId="12" borderId="18" xfId="0" applyFont="1" applyFill="1" applyBorder="1" applyAlignment="1">
      <alignment horizontal="center"/>
    </xf>
    <xf numFmtId="0" fontId="28" fillId="12" borderId="14" xfId="0" applyFont="1" applyFill="1" applyBorder="1" applyAlignment="1">
      <alignment horizontal="center" wrapText="1"/>
    </xf>
    <xf numFmtId="0" fontId="28" fillId="12" borderId="9" xfId="0" applyFont="1" applyFill="1" applyBorder="1" applyAlignment="1">
      <alignment horizontal="center" vertical="center"/>
    </xf>
    <xf numFmtId="0" fontId="28" fillId="12" borderId="10" xfId="0" applyFont="1" applyFill="1" applyBorder="1" applyAlignment="1">
      <alignment horizontal="center" vertical="center"/>
    </xf>
    <xf numFmtId="0" fontId="28" fillId="12" borderId="11" xfId="0" applyFont="1" applyFill="1" applyBorder="1" applyAlignment="1">
      <alignment horizontal="center" vertical="center"/>
    </xf>
    <xf numFmtId="0" fontId="23" fillId="8" borderId="12" xfId="0" applyFont="1" applyFill="1" applyBorder="1" applyAlignment="1">
      <alignment horizontal="left"/>
    </xf>
    <xf numFmtId="0" fontId="23" fillId="8" borderId="18" xfId="0" applyFont="1" applyFill="1" applyBorder="1" applyAlignment="1">
      <alignment horizontal="left"/>
    </xf>
    <xf numFmtId="0" fontId="24" fillId="13" borderId="14" xfId="0" applyFont="1" applyFill="1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2A3AD"/>
      <color rgb="FFB8FB93"/>
      <color rgb="FF58E7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757238</xdr:colOff>
      <xdr:row>7</xdr:row>
      <xdr:rowOff>4763</xdr:rowOff>
    </xdr:from>
    <xdr:to>
      <xdr:col>3</xdr:col>
      <xdr:colOff>758414</xdr:colOff>
      <xdr:row>7</xdr:row>
      <xdr:rowOff>185121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2681288" y="1814513"/>
          <a:ext cx="1176" cy="180358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843243</xdr:colOff>
      <xdr:row>7</xdr:row>
      <xdr:rowOff>2241</xdr:rowOff>
    </xdr:from>
    <xdr:to>
      <xdr:col>5</xdr:col>
      <xdr:colOff>843243</xdr:colOff>
      <xdr:row>8</xdr:row>
      <xdr:rowOff>16808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5500968" y="1811991"/>
          <a:ext cx="0" cy="205067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758190</xdr:colOff>
      <xdr:row>7</xdr:row>
      <xdr:rowOff>7441</xdr:rowOff>
    </xdr:from>
    <xdr:to>
      <xdr:col>5</xdr:col>
      <xdr:colOff>848320</xdr:colOff>
      <xdr:row>7</xdr:row>
      <xdr:rowOff>7620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V="1">
          <a:off x="2682240" y="1817191"/>
          <a:ext cx="2823805" cy="179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862853</xdr:colOff>
      <xdr:row>9</xdr:row>
      <xdr:rowOff>10583</xdr:rowOff>
    </xdr:from>
    <xdr:to>
      <xdr:col>5</xdr:col>
      <xdr:colOff>867835</xdr:colOff>
      <xdr:row>10</xdr:row>
      <xdr:rowOff>168088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H="1">
          <a:off x="5520578" y="2201333"/>
          <a:ext cx="4982" cy="34800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742950</xdr:colOff>
      <xdr:row>9</xdr:row>
      <xdr:rowOff>26458</xdr:rowOff>
    </xdr:from>
    <xdr:to>
      <xdr:col>3</xdr:col>
      <xdr:colOff>746125</xdr:colOff>
      <xdr:row>11</xdr:row>
      <xdr:rowOff>161925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H="1">
          <a:off x="2667000" y="2217208"/>
          <a:ext cx="3175" cy="516467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690687</xdr:colOff>
      <xdr:row>7</xdr:row>
      <xdr:rowOff>7851</xdr:rowOff>
    </xdr:from>
    <xdr:to>
      <xdr:col>15</xdr:col>
      <xdr:colOff>955117</xdr:colOff>
      <xdr:row>7</xdr:row>
      <xdr:rowOff>12468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V="1">
          <a:off x="9558462" y="1817601"/>
          <a:ext cx="9637030" cy="4617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700325</xdr:colOff>
      <xdr:row>7</xdr:row>
      <xdr:rowOff>14961</xdr:rowOff>
    </xdr:from>
    <xdr:to>
      <xdr:col>9</xdr:col>
      <xdr:colOff>702818</xdr:colOff>
      <xdr:row>7</xdr:row>
      <xdr:rowOff>172048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9568100" y="1824711"/>
          <a:ext cx="2493" cy="157087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750530</xdr:colOff>
      <xdr:row>7</xdr:row>
      <xdr:rowOff>17454</xdr:rowOff>
    </xdr:from>
    <xdr:to>
      <xdr:col>12</xdr:col>
      <xdr:colOff>753023</xdr:colOff>
      <xdr:row>7</xdr:row>
      <xdr:rowOff>174541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4199830" y="1827204"/>
          <a:ext cx="2493" cy="157087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944952</xdr:colOff>
      <xdr:row>7</xdr:row>
      <xdr:rowOff>12098</xdr:rowOff>
    </xdr:from>
    <xdr:to>
      <xdr:col>15</xdr:col>
      <xdr:colOff>947445</xdr:colOff>
      <xdr:row>7</xdr:row>
      <xdr:rowOff>169185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19185327" y="1821848"/>
          <a:ext cx="2493" cy="157087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738189</xdr:colOff>
      <xdr:row>3</xdr:row>
      <xdr:rowOff>14287</xdr:rowOff>
    </xdr:from>
    <xdr:to>
      <xdr:col>9</xdr:col>
      <xdr:colOff>740569</xdr:colOff>
      <xdr:row>3</xdr:row>
      <xdr:rowOff>242831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H="1">
          <a:off x="9605964" y="738187"/>
          <a:ext cx="2380" cy="228544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252619</xdr:colOff>
      <xdr:row>4</xdr:row>
      <xdr:rowOff>9525</xdr:rowOff>
    </xdr:from>
    <xdr:to>
      <xdr:col>12</xdr:col>
      <xdr:colOff>774570</xdr:colOff>
      <xdr:row>4</xdr:row>
      <xdr:rowOff>12424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 flipV="1">
          <a:off x="4434094" y="1000125"/>
          <a:ext cx="9789776" cy="2899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775290</xdr:colOff>
      <xdr:row>4</xdr:row>
      <xdr:rowOff>0</xdr:rowOff>
    </xdr:from>
    <xdr:to>
      <xdr:col>12</xdr:col>
      <xdr:colOff>777673</xdr:colOff>
      <xdr:row>4</xdr:row>
      <xdr:rowOff>254738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flipH="1">
          <a:off x="14224590" y="990600"/>
          <a:ext cx="2383" cy="254738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252416</xdr:colOff>
      <xdr:row>4</xdr:row>
      <xdr:rowOff>6935</xdr:rowOff>
    </xdr:from>
    <xdr:to>
      <xdr:col>4</xdr:col>
      <xdr:colOff>254795</xdr:colOff>
      <xdr:row>5</xdr:row>
      <xdr:rowOff>3003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4433891" y="997535"/>
          <a:ext cx="2379" cy="272293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857250</xdr:colOff>
      <xdr:row>9</xdr:row>
      <xdr:rowOff>7055</xdr:rowOff>
    </xdr:from>
    <xdr:to>
      <xdr:col>7</xdr:col>
      <xdr:colOff>645583</xdr:colOff>
      <xdr:row>9</xdr:row>
      <xdr:rowOff>7055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>
          <a:off x="5514975" y="2197805"/>
          <a:ext cx="2369608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638736</xdr:colOff>
      <xdr:row>9</xdr:row>
      <xdr:rowOff>8819</xdr:rowOff>
    </xdr:from>
    <xdr:to>
      <xdr:col>7</xdr:col>
      <xdr:colOff>640294</xdr:colOff>
      <xdr:row>10</xdr:row>
      <xdr:rowOff>179294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 flipH="1">
          <a:off x="7877736" y="2199569"/>
          <a:ext cx="1558" cy="36097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254793</xdr:colOff>
      <xdr:row>6</xdr:row>
      <xdr:rowOff>21431</xdr:rowOff>
    </xdr:from>
    <xdr:to>
      <xdr:col>4</xdr:col>
      <xdr:colOff>254794</xdr:colOff>
      <xdr:row>6</xdr:row>
      <xdr:rowOff>247650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4436268" y="1564481"/>
          <a:ext cx="1" cy="226219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752475</xdr:colOff>
      <xdr:row>6</xdr:row>
      <xdr:rowOff>14287</xdr:rowOff>
    </xdr:from>
    <xdr:to>
      <xdr:col>12</xdr:col>
      <xdr:colOff>752476</xdr:colOff>
      <xdr:row>6</xdr:row>
      <xdr:rowOff>240506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14201775" y="1557337"/>
          <a:ext cx="1" cy="226219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357094</xdr:colOff>
      <xdr:row>0</xdr:row>
      <xdr:rowOff>0</xdr:rowOff>
    </xdr:from>
    <xdr:to>
      <xdr:col>13</xdr:col>
      <xdr:colOff>609040</xdr:colOff>
      <xdr:row>5</xdr:row>
      <xdr:rowOff>0</xdr:rowOff>
    </xdr:to>
    <xdr:pic>
      <xdr:nvPicPr>
        <xdr:cNvPr id="39" name="Content Placeholder 3" descr="R3_logo_variation_JC_003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1"/>
        <a:srcRect l="-11104" r="-9306"/>
        <a:stretch>
          <a:fillRect/>
        </a:stretch>
      </xdr:blipFill>
      <xdr:spPr bwMode="auto">
        <a:xfrm>
          <a:off x="15463744" y="0"/>
          <a:ext cx="1366371" cy="1181100"/>
        </a:xfrm>
        <a:prstGeom prst="rect">
          <a:avLst/>
        </a:prstGeom>
        <a:noFill/>
        <a:ln>
          <a:miter lim="800000"/>
          <a:headEnd/>
          <a:tailEnd/>
        </a:ln>
      </xdr:spPr>
    </xdr:pic>
    <xdr:clientData/>
  </xdr:twoCellAnchor>
  <xdr:twoCellAnchor editAs="oneCell">
    <xdr:from>
      <xdr:col>3</xdr:col>
      <xdr:colOff>1176618</xdr:colOff>
      <xdr:row>1</xdr:row>
      <xdr:rowOff>44823</xdr:rowOff>
    </xdr:from>
    <xdr:to>
      <xdr:col>6</xdr:col>
      <xdr:colOff>3362</xdr:colOff>
      <xdr:row>3</xdr:row>
      <xdr:rowOff>123265</xdr:rowOff>
    </xdr:to>
    <xdr:pic>
      <xdr:nvPicPr>
        <xdr:cNvPr id="40" name="Picture 39" descr="C:\Users\Nico de Waal\Documents\ATP Banners and Logos\logo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0668" y="235323"/>
          <a:ext cx="3865469" cy="6118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978553</xdr:colOff>
      <xdr:row>0</xdr:row>
      <xdr:rowOff>33618</xdr:rowOff>
    </xdr:from>
    <xdr:to>
      <xdr:col>13</xdr:col>
      <xdr:colOff>470462</xdr:colOff>
      <xdr:row>4</xdr:row>
      <xdr:rowOff>187696</xdr:rowOff>
    </xdr:to>
    <xdr:pic>
      <xdr:nvPicPr>
        <xdr:cNvPr id="41" name="Picture 40" descr="C:\Users\Nico de Waal\Documents\ATP Banners and Logos\R3_logo_JC_001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27853" y="33618"/>
          <a:ext cx="1149259" cy="11923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6</xdr:row>
      <xdr:rowOff>152400</xdr:rowOff>
    </xdr:from>
    <xdr:to>
      <xdr:col>12</xdr:col>
      <xdr:colOff>647700</xdr:colOff>
      <xdr:row>7</xdr:row>
      <xdr:rowOff>76200</xdr:rowOff>
    </xdr:to>
    <xdr:cxnSp macro="">
      <xdr:nvCxnSpPr>
        <xdr:cNvPr id="2" name="Elbow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6819900" y="923925"/>
          <a:ext cx="3971925" cy="171450"/>
        </a:xfrm>
        <a:prstGeom prst="bentConnector3">
          <a:avLst>
            <a:gd name="adj1" fmla="val 77578"/>
          </a:avLst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8</xdr:row>
      <xdr:rowOff>123825</xdr:rowOff>
    </xdr:from>
    <xdr:to>
      <xdr:col>12</xdr:col>
      <xdr:colOff>609600</xdr:colOff>
      <xdr:row>9</xdr:row>
      <xdr:rowOff>38102</xdr:rowOff>
    </xdr:to>
    <xdr:cxnSp macro="">
      <xdr:nvCxnSpPr>
        <xdr:cNvPr id="3" name="Elbow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9467850" y="1333500"/>
          <a:ext cx="1285875" cy="152402"/>
        </a:xfrm>
        <a:prstGeom prst="bentConnector3">
          <a:avLst>
            <a:gd name="adj1" fmla="val 32222"/>
          </a:avLst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11</xdr:row>
      <xdr:rowOff>85725</xdr:rowOff>
    </xdr:from>
    <xdr:to>
      <xdr:col>13</xdr:col>
      <xdr:colOff>0</xdr:colOff>
      <xdr:row>12</xdr:row>
      <xdr:rowOff>28575</xdr:rowOff>
    </xdr:to>
    <xdr:cxnSp macro="">
      <xdr:nvCxnSpPr>
        <xdr:cNvPr id="4" name="Elbow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V="1">
          <a:off x="4010025" y="1924050"/>
          <a:ext cx="6810375" cy="190500"/>
        </a:xfrm>
        <a:prstGeom prst="bentConnector3">
          <a:avLst>
            <a:gd name="adj1" fmla="val 85944"/>
          </a:avLst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15</xdr:row>
      <xdr:rowOff>104775</xdr:rowOff>
    </xdr:from>
    <xdr:to>
      <xdr:col>12</xdr:col>
      <xdr:colOff>638175</xdr:colOff>
      <xdr:row>15</xdr:row>
      <xdr:rowOff>219078</xdr:rowOff>
    </xdr:to>
    <xdr:cxnSp macro="">
      <xdr:nvCxnSpPr>
        <xdr:cNvPr id="5" name="Elbow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V="1">
          <a:off x="8915400" y="2781300"/>
          <a:ext cx="1866900" cy="114303"/>
        </a:xfrm>
        <a:prstGeom prst="bentConnector3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19</xdr:row>
      <xdr:rowOff>104775</xdr:rowOff>
    </xdr:from>
    <xdr:to>
      <xdr:col>12</xdr:col>
      <xdr:colOff>638175</xdr:colOff>
      <xdr:row>19</xdr:row>
      <xdr:rowOff>190504</xdr:rowOff>
    </xdr:to>
    <xdr:cxnSp macro="">
      <xdr:nvCxnSpPr>
        <xdr:cNvPr id="6" name="Elbow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flipV="1">
          <a:off x="9496425" y="3590925"/>
          <a:ext cx="1285875" cy="85729"/>
        </a:xfrm>
        <a:prstGeom prst="bentConnector3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19049</xdr:colOff>
      <xdr:row>0</xdr:row>
      <xdr:rowOff>0</xdr:rowOff>
    </xdr:from>
    <xdr:to>
      <xdr:col>4</xdr:col>
      <xdr:colOff>418494</xdr:colOff>
      <xdr:row>5</xdr:row>
      <xdr:rowOff>9525</xdr:rowOff>
    </xdr:to>
    <xdr:pic>
      <xdr:nvPicPr>
        <xdr:cNvPr id="7" name="Picture 1" descr="precede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49" y="0"/>
          <a:ext cx="354269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26</xdr:row>
      <xdr:rowOff>209550</xdr:rowOff>
    </xdr:from>
    <xdr:to>
      <xdr:col>10</xdr:col>
      <xdr:colOff>911225</xdr:colOff>
      <xdr:row>28</xdr:row>
      <xdr:rowOff>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8775700" y="5949950"/>
          <a:ext cx="1216025" cy="692150"/>
        </a:xfrm>
        <a:prstGeom prst="straightConnector1">
          <a:avLst/>
        </a:prstGeom>
        <a:ln w="28575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553935</xdr:colOff>
      <xdr:row>7</xdr:row>
      <xdr:rowOff>0</xdr:rowOff>
    </xdr:from>
    <xdr:to>
      <xdr:col>4</xdr:col>
      <xdr:colOff>2441002</xdr:colOff>
      <xdr:row>10</xdr:row>
      <xdr:rowOff>94575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BFA822-5868-2EE9-FA0B-FDE692937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0531" y="1324043"/>
          <a:ext cx="2508556" cy="662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43"/>
  <sheetViews>
    <sheetView workbookViewId="0">
      <selection activeCell="H10" sqref="H10"/>
    </sheetView>
  </sheetViews>
  <sheetFormatPr baseColWidth="10" defaultColWidth="8.83203125" defaultRowHeight="15"/>
  <cols>
    <col min="2" max="2" width="3.5" customWidth="1"/>
    <col min="3" max="3" width="16.5" bestFit="1" customWidth="1"/>
    <col min="4" max="4" width="33.83203125" customWidth="1"/>
    <col min="5" max="5" width="7.1640625" customWidth="1"/>
    <col min="6" max="6" width="35.1640625" customWidth="1"/>
    <col min="7" max="7" width="3.5" customWidth="1"/>
    <col min="8" max="8" width="21" customWidth="1"/>
    <col min="9" max="9" width="3.5" customWidth="1"/>
    <col min="10" max="10" width="21.6640625" customWidth="1"/>
    <col min="11" max="11" width="43.5" bestFit="1" customWidth="1"/>
    <col min="12" max="12" width="3.5" bestFit="1" customWidth="1"/>
    <col min="13" max="13" width="24.83203125" bestFit="1" customWidth="1"/>
    <col min="14" max="14" width="43.5" bestFit="1" customWidth="1"/>
    <col min="15" max="15" width="3.5" bestFit="1" customWidth="1"/>
    <col min="16" max="16" width="33.33203125" customWidth="1"/>
    <col min="17" max="17" width="27.33203125" customWidth="1"/>
  </cols>
  <sheetData>
    <row r="2" spans="2:17" ht="21">
      <c r="I2" s="114" t="s">
        <v>160</v>
      </c>
    </row>
    <row r="3" spans="2:17" ht="21">
      <c r="I3" s="114" t="s">
        <v>161</v>
      </c>
    </row>
    <row r="4" spans="2:17" ht="21">
      <c r="I4" s="114"/>
    </row>
    <row r="5" spans="2:17" ht="22" thickBot="1">
      <c r="I5" s="114"/>
    </row>
    <row r="6" spans="2:17" ht="22" thickBot="1">
      <c r="E6" s="115" t="s">
        <v>162</v>
      </c>
      <c r="F6" s="1"/>
      <c r="M6" s="116" t="s">
        <v>163</v>
      </c>
    </row>
    <row r="7" spans="2:17" ht="21">
      <c r="E7" s="33"/>
      <c r="F7" s="1"/>
      <c r="M7" s="117"/>
    </row>
    <row r="8" spans="2:17">
      <c r="D8" s="113"/>
    </row>
    <row r="9" spans="2:17">
      <c r="C9" s="109"/>
      <c r="D9" s="118" t="s">
        <v>54</v>
      </c>
      <c r="E9" s="119"/>
      <c r="F9" s="118" t="s">
        <v>164</v>
      </c>
      <c r="G9" s="120"/>
      <c r="H9" s="119"/>
      <c r="I9" s="119"/>
      <c r="J9" s="121" t="s">
        <v>165</v>
      </c>
      <c r="K9" s="122" t="s">
        <v>166</v>
      </c>
      <c r="L9" s="119"/>
      <c r="M9" s="123" t="s">
        <v>167</v>
      </c>
      <c r="N9" s="124"/>
      <c r="O9" s="125"/>
      <c r="P9" s="121" t="s">
        <v>168</v>
      </c>
      <c r="Q9" s="122" t="s">
        <v>169</v>
      </c>
    </row>
    <row r="10" spans="2:17">
      <c r="K10" s="110"/>
    </row>
    <row r="12" spans="2:17">
      <c r="F12" s="126" t="s">
        <v>170</v>
      </c>
      <c r="H12" s="126" t="s">
        <v>171</v>
      </c>
    </row>
    <row r="13" spans="2:17">
      <c r="K13" s="113"/>
    </row>
    <row r="14" spans="2:17" ht="26">
      <c r="B14" s="127">
        <v>1</v>
      </c>
      <c r="C14" s="128" t="s">
        <v>172</v>
      </c>
      <c r="D14" s="129" t="s">
        <v>173</v>
      </c>
      <c r="E14" s="130">
        <v>2</v>
      </c>
      <c r="F14" s="129" t="s">
        <v>174</v>
      </c>
      <c r="G14" s="130">
        <v>3</v>
      </c>
      <c r="H14" s="131" t="s">
        <v>175</v>
      </c>
      <c r="I14" s="130">
        <v>4</v>
      </c>
      <c r="J14" s="129" t="s">
        <v>176</v>
      </c>
      <c r="K14" s="28" t="s">
        <v>173</v>
      </c>
      <c r="L14" s="130">
        <v>5</v>
      </c>
      <c r="M14" s="129" t="s">
        <v>176</v>
      </c>
      <c r="N14" s="129" t="s">
        <v>173</v>
      </c>
      <c r="O14" s="132">
        <v>6</v>
      </c>
      <c r="P14" s="133" t="s">
        <v>177</v>
      </c>
      <c r="Q14" s="133" t="s">
        <v>173</v>
      </c>
    </row>
    <row r="15" spans="2:17">
      <c r="B15" s="134" t="s">
        <v>178</v>
      </c>
      <c r="C15" s="135" t="s">
        <v>65</v>
      </c>
      <c r="D15" s="136" t="s">
        <v>66</v>
      </c>
      <c r="E15" s="134" t="s">
        <v>178</v>
      </c>
      <c r="F15" s="137" t="s">
        <v>179</v>
      </c>
      <c r="G15" s="134" t="s">
        <v>178</v>
      </c>
      <c r="H15" s="138" t="s">
        <v>180</v>
      </c>
      <c r="I15" s="134" t="s">
        <v>178</v>
      </c>
      <c r="J15" s="139" t="s">
        <v>181</v>
      </c>
      <c r="K15" s="9" t="s">
        <v>182</v>
      </c>
      <c r="L15" s="134" t="s">
        <v>178</v>
      </c>
      <c r="M15" s="139" t="s">
        <v>181</v>
      </c>
      <c r="N15" s="9" t="s">
        <v>182</v>
      </c>
      <c r="O15" s="134" t="s">
        <v>178</v>
      </c>
      <c r="P15" s="137" t="s">
        <v>100</v>
      </c>
      <c r="Q15" s="9" t="s">
        <v>101</v>
      </c>
    </row>
    <row r="16" spans="2:17">
      <c r="B16" s="134" t="s">
        <v>183</v>
      </c>
      <c r="C16" s="137" t="s">
        <v>67</v>
      </c>
      <c r="D16" t="s">
        <v>68</v>
      </c>
      <c r="E16" s="134" t="s">
        <v>183</v>
      </c>
      <c r="F16" s="137" t="s">
        <v>184</v>
      </c>
      <c r="G16" s="134" t="s">
        <v>183</v>
      </c>
      <c r="H16" s="138" t="s">
        <v>24</v>
      </c>
      <c r="I16" s="134" t="s">
        <v>183</v>
      </c>
      <c r="J16" s="137" t="s">
        <v>185</v>
      </c>
      <c r="K16" s="9" t="s">
        <v>186</v>
      </c>
      <c r="L16" s="134" t="s">
        <v>183</v>
      </c>
      <c r="M16" s="137" t="s">
        <v>185</v>
      </c>
      <c r="N16" s="9" t="s">
        <v>186</v>
      </c>
      <c r="O16" s="134" t="s">
        <v>183</v>
      </c>
      <c r="P16" s="137" t="s">
        <v>102</v>
      </c>
      <c r="Q16" s="9" t="s">
        <v>103</v>
      </c>
    </row>
    <row r="17" spans="2:17">
      <c r="B17" s="134" t="s">
        <v>187</v>
      </c>
      <c r="C17" s="137" t="s">
        <v>69</v>
      </c>
      <c r="D17" t="s">
        <v>70</v>
      </c>
      <c r="E17" s="134" t="s">
        <v>187</v>
      </c>
      <c r="F17" s="137" t="s">
        <v>188</v>
      </c>
      <c r="G17" s="134" t="s">
        <v>187</v>
      </c>
      <c r="H17" s="138" t="s">
        <v>26</v>
      </c>
      <c r="I17" s="134" t="s">
        <v>187</v>
      </c>
      <c r="J17" s="137" t="s">
        <v>189</v>
      </c>
      <c r="K17" s="9" t="s">
        <v>190</v>
      </c>
      <c r="L17" s="134" t="s">
        <v>187</v>
      </c>
      <c r="M17" s="137" t="s">
        <v>189</v>
      </c>
      <c r="N17" s="9" t="s">
        <v>190</v>
      </c>
      <c r="O17" s="134" t="s">
        <v>187</v>
      </c>
      <c r="P17" s="137" t="s">
        <v>104</v>
      </c>
      <c r="Q17" s="9" t="s">
        <v>105</v>
      </c>
    </row>
    <row r="18" spans="2:17">
      <c r="B18" s="134" t="s">
        <v>191</v>
      </c>
      <c r="C18" s="137" t="s">
        <v>71</v>
      </c>
      <c r="D18" t="s">
        <v>72</v>
      </c>
      <c r="E18" s="134" t="s">
        <v>191</v>
      </c>
      <c r="F18" s="137" t="s">
        <v>192</v>
      </c>
      <c r="G18" s="134" t="s">
        <v>191</v>
      </c>
      <c r="H18" s="131" t="s">
        <v>193</v>
      </c>
      <c r="I18" s="134" t="s">
        <v>191</v>
      </c>
      <c r="J18" s="137" t="s">
        <v>194</v>
      </c>
      <c r="K18" s="112" t="s">
        <v>195</v>
      </c>
      <c r="L18" s="134" t="s">
        <v>191</v>
      </c>
      <c r="M18" s="137" t="s">
        <v>194</v>
      </c>
      <c r="N18" s="112" t="s">
        <v>195</v>
      </c>
      <c r="O18" s="134" t="s">
        <v>191</v>
      </c>
      <c r="P18" s="137" t="s">
        <v>106</v>
      </c>
      <c r="Q18" s="5" t="s">
        <v>107</v>
      </c>
    </row>
    <row r="19" spans="2:17">
      <c r="B19" s="134" t="s">
        <v>196</v>
      </c>
      <c r="C19" s="140" t="s">
        <v>73</v>
      </c>
      <c r="D19" s="113" t="s">
        <v>74</v>
      </c>
      <c r="E19" s="134" t="s">
        <v>196</v>
      </c>
      <c r="F19" s="141" t="s">
        <v>197</v>
      </c>
      <c r="G19" s="134" t="s">
        <v>196</v>
      </c>
      <c r="H19" s="131" t="s">
        <v>198</v>
      </c>
      <c r="I19" s="142"/>
      <c r="J19" s="129" t="s">
        <v>199</v>
      </c>
      <c r="K19" s="129" t="s">
        <v>173</v>
      </c>
      <c r="L19" s="142"/>
      <c r="M19" s="129" t="s">
        <v>200</v>
      </c>
      <c r="N19" s="129" t="s">
        <v>173</v>
      </c>
      <c r="O19" s="134" t="s">
        <v>196</v>
      </c>
      <c r="P19" s="137" t="s">
        <v>108</v>
      </c>
      <c r="Q19" s="5" t="s">
        <v>109</v>
      </c>
    </row>
    <row r="20" spans="2:17">
      <c r="E20" s="134" t="s">
        <v>201</v>
      </c>
      <c r="F20" s="129" t="s">
        <v>202</v>
      </c>
      <c r="G20" s="134" t="s">
        <v>201</v>
      </c>
      <c r="H20" s="131" t="s">
        <v>203</v>
      </c>
      <c r="I20" s="134" t="s">
        <v>196</v>
      </c>
      <c r="J20" s="137" t="s">
        <v>81</v>
      </c>
      <c r="K20" s="9" t="s">
        <v>82</v>
      </c>
      <c r="L20" s="134" t="s">
        <v>196</v>
      </c>
      <c r="M20" s="137" t="s">
        <v>88</v>
      </c>
      <c r="N20" s="9" t="s">
        <v>89</v>
      </c>
      <c r="O20" s="134" t="s">
        <v>201</v>
      </c>
      <c r="P20" s="137" t="s">
        <v>110</v>
      </c>
      <c r="Q20" s="9" t="s">
        <v>111</v>
      </c>
    </row>
    <row r="21" spans="2:17">
      <c r="E21" s="134" t="s">
        <v>204</v>
      </c>
      <c r="F21" s="129" t="s">
        <v>205</v>
      </c>
      <c r="G21" s="134" t="s">
        <v>204</v>
      </c>
      <c r="H21" s="131" t="s">
        <v>206</v>
      </c>
      <c r="I21" s="134" t="s">
        <v>201</v>
      </c>
      <c r="J21" s="137" t="s">
        <v>83</v>
      </c>
      <c r="K21" s="9" t="s">
        <v>84</v>
      </c>
      <c r="L21" s="134" t="s">
        <v>201</v>
      </c>
      <c r="M21" s="137" t="s">
        <v>90</v>
      </c>
      <c r="N21" s="9" t="s">
        <v>91</v>
      </c>
      <c r="O21" s="134" t="s">
        <v>204</v>
      </c>
      <c r="P21" s="137" t="s">
        <v>112</v>
      </c>
      <c r="Q21" s="9" t="s">
        <v>113</v>
      </c>
    </row>
    <row r="22" spans="2:17">
      <c r="E22" s="134" t="s">
        <v>207</v>
      </c>
      <c r="F22" s="129" t="s">
        <v>203</v>
      </c>
      <c r="I22" s="134" t="s">
        <v>204</v>
      </c>
      <c r="J22" s="137" t="s">
        <v>85</v>
      </c>
      <c r="K22" s="9" t="s">
        <v>86</v>
      </c>
      <c r="L22" s="134" t="s">
        <v>204</v>
      </c>
      <c r="M22" s="137" t="s">
        <v>92</v>
      </c>
      <c r="N22" s="5" t="s">
        <v>93</v>
      </c>
      <c r="O22" s="142"/>
      <c r="P22" s="133" t="s">
        <v>176</v>
      </c>
      <c r="Q22" s="133" t="s">
        <v>173</v>
      </c>
    </row>
    <row r="23" spans="2:17">
      <c r="E23" s="134" t="s">
        <v>208</v>
      </c>
      <c r="F23" s="28" t="s">
        <v>206</v>
      </c>
      <c r="I23" s="142"/>
      <c r="J23" s="129" t="s">
        <v>200</v>
      </c>
      <c r="K23" s="129" t="s">
        <v>173</v>
      </c>
      <c r="L23" s="134" t="s">
        <v>207</v>
      </c>
      <c r="M23" s="137" t="s">
        <v>94</v>
      </c>
      <c r="N23" s="5" t="s">
        <v>95</v>
      </c>
      <c r="O23" s="134" t="s">
        <v>207</v>
      </c>
      <c r="P23" s="139" t="s">
        <v>181</v>
      </c>
      <c r="Q23" s="9" t="s">
        <v>182</v>
      </c>
    </row>
    <row r="24" spans="2:17">
      <c r="I24" s="134" t="s">
        <v>207</v>
      </c>
      <c r="J24" s="137" t="s">
        <v>88</v>
      </c>
      <c r="K24" s="9" t="s">
        <v>89</v>
      </c>
      <c r="L24" s="134" t="s">
        <v>208</v>
      </c>
      <c r="M24" s="137" t="s">
        <v>96</v>
      </c>
      <c r="N24" s="9" t="s">
        <v>97</v>
      </c>
      <c r="O24" s="134" t="s">
        <v>208</v>
      </c>
      <c r="P24" s="137" t="s">
        <v>185</v>
      </c>
      <c r="Q24" s="9" t="s">
        <v>186</v>
      </c>
    </row>
    <row r="25" spans="2:17">
      <c r="I25" s="134" t="s">
        <v>208</v>
      </c>
      <c r="J25" s="137" t="s">
        <v>90</v>
      </c>
      <c r="K25" s="9" t="s">
        <v>91</v>
      </c>
      <c r="L25" s="134" t="s">
        <v>209</v>
      </c>
      <c r="M25" s="137" t="s">
        <v>98</v>
      </c>
      <c r="N25" s="9" t="s">
        <v>99</v>
      </c>
      <c r="O25" s="134" t="s">
        <v>209</v>
      </c>
      <c r="P25" s="137" t="s">
        <v>189</v>
      </c>
      <c r="Q25" s="9" t="s">
        <v>190</v>
      </c>
    </row>
    <row r="26" spans="2:17">
      <c r="I26" s="134" t="s">
        <v>209</v>
      </c>
      <c r="J26" s="137" t="s">
        <v>92</v>
      </c>
      <c r="K26" s="5" t="s">
        <v>93</v>
      </c>
      <c r="L26" s="142"/>
      <c r="M26" s="129" t="s">
        <v>210</v>
      </c>
      <c r="N26" s="129" t="s">
        <v>173</v>
      </c>
      <c r="O26" s="134" t="s">
        <v>211</v>
      </c>
      <c r="P26" s="137" t="s">
        <v>194</v>
      </c>
      <c r="Q26" s="112" t="s">
        <v>195</v>
      </c>
    </row>
    <row r="27" spans="2:17">
      <c r="I27" s="134" t="s">
        <v>211</v>
      </c>
      <c r="J27" s="137" t="s">
        <v>94</v>
      </c>
      <c r="K27" s="5" t="s">
        <v>95</v>
      </c>
      <c r="L27" s="134" t="s">
        <v>211</v>
      </c>
      <c r="M27" s="137" t="s">
        <v>212</v>
      </c>
      <c r="N27" s="9" t="s">
        <v>213</v>
      </c>
      <c r="O27" s="142"/>
      <c r="P27" s="129" t="s">
        <v>210</v>
      </c>
      <c r="Q27" s="129" t="s">
        <v>173</v>
      </c>
    </row>
    <row r="28" spans="2:17">
      <c r="I28" s="134" t="s">
        <v>214</v>
      </c>
      <c r="J28" s="137" t="s">
        <v>96</v>
      </c>
      <c r="K28" s="9" t="s">
        <v>97</v>
      </c>
      <c r="L28" s="134" t="s">
        <v>214</v>
      </c>
      <c r="M28" s="137" t="s">
        <v>215</v>
      </c>
      <c r="N28" t="s">
        <v>216</v>
      </c>
      <c r="O28" s="134" t="s">
        <v>214</v>
      </c>
      <c r="P28" s="137" t="s">
        <v>212</v>
      </c>
      <c r="Q28" s="9" t="s">
        <v>213</v>
      </c>
    </row>
    <row r="29" spans="2:17">
      <c r="I29" s="134" t="s">
        <v>217</v>
      </c>
      <c r="J29" s="137" t="s">
        <v>98</v>
      </c>
      <c r="K29" s="9" t="s">
        <v>99</v>
      </c>
      <c r="L29" s="134" t="s">
        <v>217</v>
      </c>
      <c r="M29" s="137" t="s">
        <v>218</v>
      </c>
      <c r="N29" t="s">
        <v>219</v>
      </c>
      <c r="O29" s="134" t="s">
        <v>217</v>
      </c>
      <c r="P29" s="137" t="s">
        <v>215</v>
      </c>
      <c r="Q29" s="9" t="s">
        <v>216</v>
      </c>
    </row>
    <row r="30" spans="2:17">
      <c r="I30" s="142"/>
      <c r="J30" s="129" t="s">
        <v>210</v>
      </c>
      <c r="K30" s="129" t="s">
        <v>173</v>
      </c>
      <c r="L30" s="134" t="s">
        <v>220</v>
      </c>
      <c r="M30" s="137" t="s">
        <v>221</v>
      </c>
      <c r="N30" t="s">
        <v>222</v>
      </c>
      <c r="O30" s="134" t="s">
        <v>220</v>
      </c>
      <c r="P30" s="137" t="s">
        <v>218</v>
      </c>
      <c r="Q30" s="9" t="s">
        <v>219</v>
      </c>
    </row>
    <row r="31" spans="2:17">
      <c r="I31" s="134" t="s">
        <v>220</v>
      </c>
      <c r="J31" s="137" t="s">
        <v>212</v>
      </c>
      <c r="K31" s="9" t="s">
        <v>213</v>
      </c>
      <c r="L31" s="134" t="s">
        <v>223</v>
      </c>
      <c r="M31" s="137" t="s">
        <v>224</v>
      </c>
      <c r="N31" t="s">
        <v>225</v>
      </c>
      <c r="O31" s="134" t="s">
        <v>223</v>
      </c>
      <c r="P31" s="137" t="s">
        <v>221</v>
      </c>
      <c r="Q31" s="9" t="s">
        <v>222</v>
      </c>
    </row>
    <row r="32" spans="2:17">
      <c r="I32" s="134" t="s">
        <v>223</v>
      </c>
      <c r="J32" s="137" t="s">
        <v>215</v>
      </c>
      <c r="K32" s="9" t="s">
        <v>216</v>
      </c>
      <c r="L32" s="134" t="s">
        <v>226</v>
      </c>
      <c r="M32" s="137" t="s">
        <v>227</v>
      </c>
      <c r="N32" t="s">
        <v>228</v>
      </c>
      <c r="O32" s="134" t="s">
        <v>226</v>
      </c>
      <c r="P32" s="137" t="s">
        <v>224</v>
      </c>
      <c r="Q32" s="9" t="s">
        <v>225</v>
      </c>
    </row>
    <row r="33" spans="6:17">
      <c r="I33" s="134" t="s">
        <v>226</v>
      </c>
      <c r="J33" s="137" t="s">
        <v>218</v>
      </c>
      <c r="K33" s="9" t="s">
        <v>219</v>
      </c>
      <c r="L33" s="134" t="s">
        <v>229</v>
      </c>
      <c r="M33" s="140" t="s">
        <v>230</v>
      </c>
      <c r="N33" s="113" t="s">
        <v>231</v>
      </c>
      <c r="O33" s="134" t="s">
        <v>229</v>
      </c>
      <c r="P33" s="137" t="s">
        <v>227</v>
      </c>
      <c r="Q33" s="9" t="s">
        <v>228</v>
      </c>
    </row>
    <row r="34" spans="6:17">
      <c r="I34" s="134" t="s">
        <v>229</v>
      </c>
      <c r="J34" s="137" t="s">
        <v>221</v>
      </c>
      <c r="K34" s="9" t="s">
        <v>222</v>
      </c>
      <c r="L34" s="134" t="s">
        <v>232</v>
      </c>
      <c r="M34" s="143" t="s">
        <v>114</v>
      </c>
      <c r="O34" s="134" t="s">
        <v>232</v>
      </c>
      <c r="P34" s="137" t="s">
        <v>230</v>
      </c>
      <c r="Q34" s="5" t="s">
        <v>231</v>
      </c>
    </row>
    <row r="35" spans="6:17">
      <c r="I35" s="134" t="s">
        <v>232</v>
      </c>
      <c r="J35" s="137" t="s">
        <v>224</v>
      </c>
      <c r="K35" s="9" t="s">
        <v>225</v>
      </c>
      <c r="L35" s="134" t="s">
        <v>233</v>
      </c>
      <c r="M35" s="143" t="s">
        <v>234</v>
      </c>
      <c r="O35" s="134" t="s">
        <v>233</v>
      </c>
      <c r="P35" s="140" t="s">
        <v>40</v>
      </c>
      <c r="Q35" s="6" t="s">
        <v>41</v>
      </c>
    </row>
    <row r="36" spans="6:17">
      <c r="I36" s="134" t="s">
        <v>233</v>
      </c>
      <c r="J36" s="137" t="s">
        <v>227</v>
      </c>
      <c r="K36" s="9" t="s">
        <v>228</v>
      </c>
      <c r="L36" s="134" t="s">
        <v>235</v>
      </c>
      <c r="M36" s="143" t="s">
        <v>236</v>
      </c>
      <c r="O36" s="134" t="s">
        <v>235</v>
      </c>
      <c r="P36" s="133" t="s">
        <v>114</v>
      </c>
    </row>
    <row r="37" spans="6:17">
      <c r="I37" s="134" t="s">
        <v>235</v>
      </c>
      <c r="J37" s="140" t="s">
        <v>230</v>
      </c>
      <c r="K37" s="112" t="s">
        <v>231</v>
      </c>
    </row>
    <row r="38" spans="6:17">
      <c r="I38" s="134" t="s">
        <v>237</v>
      </c>
      <c r="J38" s="133" t="s">
        <v>114</v>
      </c>
      <c r="P38" s="41"/>
    </row>
    <row r="41" spans="6:17">
      <c r="F41" s="119"/>
    </row>
    <row r="43" spans="6:17">
      <c r="F43" s="10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2"/>
  <sheetViews>
    <sheetView workbookViewId="0">
      <selection activeCell="H10" sqref="H10"/>
    </sheetView>
  </sheetViews>
  <sheetFormatPr baseColWidth="10" defaultColWidth="8.83203125" defaultRowHeight="15"/>
  <cols>
    <col min="2" max="2" width="19.5" bestFit="1" customWidth="1"/>
    <col min="3" max="3" width="43.5" bestFit="1" customWidth="1"/>
    <col min="4" max="4" width="21.5" style="1" bestFit="1" customWidth="1"/>
    <col min="5" max="5" width="10.1640625" bestFit="1" customWidth="1"/>
    <col min="6" max="6" width="12.83203125" style="1" bestFit="1" customWidth="1"/>
    <col min="7" max="7" width="12.83203125" customWidth="1"/>
    <col min="10" max="10" width="15.1640625" bestFit="1" customWidth="1"/>
    <col min="11" max="11" width="34.1640625" bestFit="1" customWidth="1"/>
  </cols>
  <sheetData>
    <row r="1" spans="1:11" ht="15" customHeight="1"/>
    <row r="2" spans="1:11" ht="15" customHeight="1">
      <c r="B2" s="33" t="s">
        <v>64</v>
      </c>
    </row>
    <row r="3" spans="1:11" ht="15" customHeight="1">
      <c r="B3" s="3"/>
    </row>
    <row r="4" spans="1:11" s="4" customFormat="1">
      <c r="B4" s="19" t="s">
        <v>0</v>
      </c>
      <c r="C4" s="20" t="s">
        <v>1</v>
      </c>
      <c r="D4" s="20" t="s">
        <v>62</v>
      </c>
      <c r="E4" s="20" t="s">
        <v>39</v>
      </c>
      <c r="F4" s="21" t="s">
        <v>29</v>
      </c>
    </row>
    <row r="5" spans="1:11" s="4" customFormat="1">
      <c r="B5" s="22"/>
      <c r="C5" s="23"/>
      <c r="D5" s="23" t="s">
        <v>63</v>
      </c>
      <c r="E5" s="23" t="s">
        <v>30</v>
      </c>
      <c r="F5" s="24" t="s">
        <v>30</v>
      </c>
    </row>
    <row r="6" spans="1:11" s="4" customFormat="1">
      <c r="B6" s="16"/>
      <c r="C6" s="8"/>
      <c r="D6" s="16"/>
      <c r="E6" s="16"/>
      <c r="F6" s="29"/>
    </row>
    <row r="7" spans="1:11" s="1" customFormat="1">
      <c r="A7" s="12"/>
      <c r="B7" s="25" t="s">
        <v>49</v>
      </c>
      <c r="C7" s="38" t="s">
        <v>50</v>
      </c>
      <c r="D7" s="17" t="s">
        <v>53</v>
      </c>
      <c r="E7" s="18">
        <v>12</v>
      </c>
      <c r="F7" s="30">
        <v>25</v>
      </c>
    </row>
    <row r="8" spans="1:11">
      <c r="A8" s="9"/>
      <c r="B8" s="36" t="s">
        <v>65</v>
      </c>
      <c r="C8" s="34" t="s">
        <v>66</v>
      </c>
      <c r="D8" s="12" t="s">
        <v>54</v>
      </c>
      <c r="E8" s="12" t="s">
        <v>76</v>
      </c>
      <c r="F8" s="39" t="s">
        <v>78</v>
      </c>
      <c r="G8" s="1" t="s">
        <v>238</v>
      </c>
    </row>
    <row r="9" spans="1:11">
      <c r="A9" s="9"/>
      <c r="B9" s="37" t="s">
        <v>67</v>
      </c>
      <c r="C9" s="34" t="s">
        <v>68</v>
      </c>
      <c r="D9" s="1" t="s">
        <v>54</v>
      </c>
      <c r="E9" s="10" t="s">
        <v>76</v>
      </c>
      <c r="F9" s="39" t="s">
        <v>78</v>
      </c>
      <c r="G9" s="1" t="s">
        <v>238</v>
      </c>
    </row>
    <row r="10" spans="1:11">
      <c r="B10" s="37" t="s">
        <v>69</v>
      </c>
      <c r="C10" s="34" t="s">
        <v>70</v>
      </c>
      <c r="D10" s="1" t="s">
        <v>54</v>
      </c>
      <c r="E10" s="10" t="s">
        <v>75</v>
      </c>
      <c r="F10" s="31" t="s">
        <v>79</v>
      </c>
      <c r="G10" s="1" t="s">
        <v>238</v>
      </c>
    </row>
    <row r="11" spans="1:11">
      <c r="B11" s="37" t="s">
        <v>71</v>
      </c>
      <c r="C11" s="34" t="s">
        <v>72</v>
      </c>
      <c r="D11" s="1" t="s">
        <v>54</v>
      </c>
      <c r="E11" s="10" t="s">
        <v>76</v>
      </c>
      <c r="F11" s="31" t="s">
        <v>78</v>
      </c>
      <c r="G11" s="1" t="s">
        <v>238</v>
      </c>
    </row>
    <row r="12" spans="1:11">
      <c r="B12" s="37" t="s">
        <v>73</v>
      </c>
      <c r="C12" s="34" t="s">
        <v>74</v>
      </c>
      <c r="D12" s="1" t="s">
        <v>54</v>
      </c>
      <c r="E12" s="10" t="s">
        <v>77</v>
      </c>
      <c r="F12" s="31" t="s">
        <v>80</v>
      </c>
      <c r="G12" s="1" t="s">
        <v>238</v>
      </c>
    </row>
    <row r="13" spans="1:11">
      <c r="B13" s="27" t="s">
        <v>2</v>
      </c>
      <c r="C13" s="5" t="s">
        <v>3</v>
      </c>
      <c r="D13" s="10" t="s">
        <v>51</v>
      </c>
      <c r="E13" s="14">
        <v>0.2</v>
      </c>
      <c r="F13" s="31">
        <v>0.2</v>
      </c>
      <c r="K13" s="41"/>
    </row>
    <row r="14" spans="1:11">
      <c r="B14" s="27" t="s">
        <v>4</v>
      </c>
      <c r="C14" s="5" t="s">
        <v>5</v>
      </c>
      <c r="D14" s="10" t="s">
        <v>51</v>
      </c>
      <c r="E14" s="10" t="s">
        <v>44</v>
      </c>
      <c r="F14" s="31">
        <v>7</v>
      </c>
      <c r="K14" s="41"/>
    </row>
    <row r="15" spans="1:11">
      <c r="B15" s="27" t="s">
        <v>6</v>
      </c>
      <c r="C15" s="5" t="s">
        <v>7</v>
      </c>
      <c r="D15" s="10" t="s">
        <v>53</v>
      </c>
      <c r="E15" s="10" t="s">
        <v>45</v>
      </c>
      <c r="F15" s="31">
        <v>2</v>
      </c>
      <c r="K15" s="41"/>
    </row>
    <row r="16" spans="1:11">
      <c r="B16" s="27" t="s">
        <v>8</v>
      </c>
      <c r="C16" s="5" t="s">
        <v>9</v>
      </c>
      <c r="D16" s="10" t="s">
        <v>53</v>
      </c>
      <c r="E16" s="10" t="s">
        <v>45</v>
      </c>
      <c r="F16" s="31">
        <v>2</v>
      </c>
      <c r="K16" s="41"/>
    </row>
    <row r="17" spans="1:16">
      <c r="B17" s="27" t="s">
        <v>10</v>
      </c>
      <c r="C17" s="5" t="s">
        <v>11</v>
      </c>
      <c r="D17" s="10" t="s">
        <v>53</v>
      </c>
      <c r="E17" s="10" t="s">
        <v>45</v>
      </c>
      <c r="F17" s="31">
        <v>2</v>
      </c>
      <c r="K17" s="42"/>
    </row>
    <row r="18" spans="1:16">
      <c r="B18" s="27" t="s">
        <v>14</v>
      </c>
      <c r="C18" s="5" t="s">
        <v>15</v>
      </c>
      <c r="D18" s="10" t="s">
        <v>53</v>
      </c>
      <c r="E18" s="10" t="s">
        <v>45</v>
      </c>
      <c r="F18" s="31">
        <v>2</v>
      </c>
    </row>
    <row r="19" spans="1:16">
      <c r="B19" s="27" t="s">
        <v>12</v>
      </c>
      <c r="C19" s="5" t="s">
        <v>13</v>
      </c>
      <c r="D19" s="10" t="s">
        <v>53</v>
      </c>
      <c r="E19" s="10" t="s">
        <v>45</v>
      </c>
      <c r="F19" s="31">
        <v>2</v>
      </c>
    </row>
    <row r="20" spans="1:16">
      <c r="B20" s="27" t="s">
        <v>87</v>
      </c>
      <c r="C20" s="5" t="s">
        <v>16</v>
      </c>
      <c r="D20" s="10" t="s">
        <v>53</v>
      </c>
      <c r="E20" s="10" t="s">
        <v>44</v>
      </c>
      <c r="F20" s="31">
        <v>5</v>
      </c>
    </row>
    <row r="21" spans="1:16">
      <c r="B21" s="27" t="s">
        <v>17</v>
      </c>
      <c r="C21" s="5" t="s">
        <v>18</v>
      </c>
      <c r="D21" s="10" t="s">
        <v>53</v>
      </c>
      <c r="E21" s="10" t="s">
        <v>44</v>
      </c>
      <c r="F21" s="31">
        <v>3</v>
      </c>
    </row>
    <row r="22" spans="1:16">
      <c r="B22" s="27" t="s">
        <v>19</v>
      </c>
      <c r="C22" s="5" t="s">
        <v>20</v>
      </c>
      <c r="D22" s="10" t="s">
        <v>53</v>
      </c>
      <c r="E22" s="10" t="s">
        <v>46</v>
      </c>
      <c r="F22" s="31">
        <v>5</v>
      </c>
    </row>
    <row r="23" spans="1:16">
      <c r="B23" s="27" t="s">
        <v>21</v>
      </c>
      <c r="C23" s="5" t="s">
        <v>22</v>
      </c>
      <c r="D23" s="10" t="s">
        <v>53</v>
      </c>
      <c r="E23" s="10" t="s">
        <v>47</v>
      </c>
      <c r="F23" s="31">
        <v>1</v>
      </c>
    </row>
    <row r="24" spans="1:16">
      <c r="B24" s="27" t="s">
        <v>23</v>
      </c>
      <c r="C24" s="5" t="s">
        <v>24</v>
      </c>
      <c r="D24" s="10" t="s">
        <v>53</v>
      </c>
      <c r="E24" s="10" t="s">
        <v>47</v>
      </c>
      <c r="F24" s="31">
        <v>1</v>
      </c>
    </row>
    <row r="25" spans="1:16">
      <c r="B25" s="27" t="s">
        <v>25</v>
      </c>
      <c r="C25" s="5" t="s">
        <v>26</v>
      </c>
      <c r="D25" s="10" t="s">
        <v>53</v>
      </c>
      <c r="E25" s="10" t="s">
        <v>47</v>
      </c>
      <c r="F25" s="31">
        <v>1</v>
      </c>
    </row>
    <row r="26" spans="1:16">
      <c r="A26" s="9"/>
      <c r="B26" s="26" t="s">
        <v>27</v>
      </c>
      <c r="C26" s="9" t="s">
        <v>28</v>
      </c>
      <c r="D26" s="12" t="s">
        <v>53</v>
      </c>
      <c r="E26" s="10" t="s">
        <v>47</v>
      </c>
      <c r="F26" s="31">
        <v>1</v>
      </c>
      <c r="K26" s="35"/>
      <c r="L26" s="35"/>
      <c r="M26" s="35"/>
      <c r="N26" s="35"/>
      <c r="O26" s="35"/>
    </row>
    <row r="27" spans="1:16">
      <c r="A27" s="9"/>
      <c r="B27" s="26" t="s">
        <v>31</v>
      </c>
      <c r="C27" s="5" t="s">
        <v>32</v>
      </c>
      <c r="D27" s="10" t="s">
        <v>55</v>
      </c>
      <c r="E27" s="10" t="s">
        <v>42</v>
      </c>
      <c r="F27" s="31">
        <v>1</v>
      </c>
      <c r="K27" s="35"/>
      <c r="L27" s="35"/>
      <c r="M27" s="35"/>
      <c r="N27" s="35"/>
      <c r="O27" s="35"/>
      <c r="P27" s="35"/>
    </row>
    <row r="28" spans="1:16">
      <c r="A28" s="9"/>
      <c r="B28" s="26" t="s">
        <v>34</v>
      </c>
      <c r="C28" s="5" t="s">
        <v>33</v>
      </c>
      <c r="D28" s="10" t="s">
        <v>56</v>
      </c>
      <c r="E28" s="10" t="s">
        <v>42</v>
      </c>
      <c r="F28" s="31">
        <v>1</v>
      </c>
      <c r="K28" s="35"/>
      <c r="L28" s="35"/>
      <c r="M28" s="35"/>
      <c r="N28" s="35"/>
      <c r="O28" s="35"/>
      <c r="P28" s="35"/>
    </row>
    <row r="29" spans="1:16">
      <c r="A29" s="9"/>
      <c r="B29" s="26" t="s">
        <v>35</v>
      </c>
      <c r="C29" s="5" t="s">
        <v>36</v>
      </c>
      <c r="D29" s="10" t="s">
        <v>52</v>
      </c>
      <c r="E29" s="10" t="s">
        <v>42</v>
      </c>
      <c r="F29" s="31">
        <v>1</v>
      </c>
      <c r="K29" s="35"/>
      <c r="L29" s="35"/>
      <c r="M29" s="35"/>
      <c r="N29" s="35"/>
      <c r="O29" s="35"/>
      <c r="P29" s="35"/>
    </row>
    <row r="30" spans="1:16">
      <c r="A30" s="9"/>
      <c r="B30" s="26" t="s">
        <v>37</v>
      </c>
      <c r="C30" s="5" t="s">
        <v>38</v>
      </c>
      <c r="D30" s="10" t="s">
        <v>57</v>
      </c>
      <c r="E30" s="10" t="s">
        <v>42</v>
      </c>
      <c r="F30" s="31">
        <v>1</v>
      </c>
      <c r="K30" s="35"/>
      <c r="L30" s="35"/>
      <c r="M30" s="35"/>
      <c r="N30" s="35"/>
      <c r="O30" s="35"/>
      <c r="P30" s="35"/>
    </row>
    <row r="31" spans="1:16">
      <c r="A31" s="9"/>
      <c r="B31" s="37" t="s">
        <v>88</v>
      </c>
      <c r="C31" s="40" t="s">
        <v>89</v>
      </c>
      <c r="D31" s="10" t="s">
        <v>51</v>
      </c>
      <c r="E31" s="10" t="s">
        <v>43</v>
      </c>
      <c r="F31" s="31">
        <v>4</v>
      </c>
      <c r="K31" s="35"/>
      <c r="L31" s="35"/>
      <c r="M31" s="35"/>
      <c r="N31" s="35"/>
      <c r="O31" s="35"/>
    </row>
    <row r="32" spans="1:16">
      <c r="A32" s="9"/>
      <c r="B32" s="37" t="s">
        <v>90</v>
      </c>
      <c r="C32" s="40" t="s">
        <v>91</v>
      </c>
      <c r="D32" s="10" t="s">
        <v>51</v>
      </c>
      <c r="E32" s="10" t="s">
        <v>43</v>
      </c>
      <c r="F32" s="31">
        <v>4</v>
      </c>
      <c r="K32" s="35"/>
      <c r="L32" s="35"/>
      <c r="M32" s="35"/>
      <c r="N32" s="35"/>
      <c r="O32" s="35"/>
    </row>
    <row r="33" spans="1:12">
      <c r="A33" s="9"/>
      <c r="B33" s="37" t="s">
        <v>92</v>
      </c>
      <c r="C33" s="34" t="s">
        <v>93</v>
      </c>
      <c r="D33" s="10" t="s">
        <v>51</v>
      </c>
      <c r="E33" s="10" t="s">
        <v>43</v>
      </c>
      <c r="F33" s="31">
        <v>4</v>
      </c>
    </row>
    <row r="34" spans="1:12">
      <c r="A34" s="9"/>
      <c r="B34" s="37" t="s">
        <v>94</v>
      </c>
      <c r="C34" s="34" t="s">
        <v>95</v>
      </c>
      <c r="D34" s="10" t="s">
        <v>51</v>
      </c>
      <c r="E34" s="10" t="s">
        <v>43</v>
      </c>
      <c r="F34" s="31">
        <v>4</v>
      </c>
    </row>
    <row r="35" spans="1:12">
      <c r="A35" s="9"/>
      <c r="B35" s="37" t="s">
        <v>96</v>
      </c>
      <c r="C35" s="40" t="s">
        <v>97</v>
      </c>
      <c r="D35" s="10" t="s">
        <v>51</v>
      </c>
      <c r="E35" s="10" t="s">
        <v>43</v>
      </c>
      <c r="F35" s="31">
        <v>4</v>
      </c>
      <c r="K35" s="35"/>
      <c r="L35" s="35"/>
    </row>
    <row r="36" spans="1:12">
      <c r="A36" s="9"/>
      <c r="B36" s="37" t="s">
        <v>98</v>
      </c>
      <c r="C36" s="40" t="s">
        <v>99</v>
      </c>
      <c r="D36" s="10" t="s">
        <v>51</v>
      </c>
      <c r="E36" s="10" t="s">
        <v>43</v>
      </c>
      <c r="F36" s="31">
        <v>4</v>
      </c>
      <c r="K36" s="35"/>
      <c r="L36" s="35"/>
    </row>
    <row r="37" spans="1:12">
      <c r="A37" s="9"/>
      <c r="B37" s="37" t="s">
        <v>81</v>
      </c>
      <c r="C37" s="40" t="s">
        <v>82</v>
      </c>
      <c r="D37" s="15" t="s">
        <v>58</v>
      </c>
      <c r="E37" s="14">
        <v>1</v>
      </c>
      <c r="F37" s="31">
        <v>1</v>
      </c>
      <c r="K37" s="35"/>
      <c r="L37" s="35"/>
    </row>
    <row r="38" spans="1:12">
      <c r="A38" s="9"/>
      <c r="B38" s="37" t="s">
        <v>83</v>
      </c>
      <c r="C38" s="40" t="s">
        <v>84</v>
      </c>
      <c r="D38" s="10" t="s">
        <v>58</v>
      </c>
      <c r="E38" s="14">
        <v>2</v>
      </c>
      <c r="F38" s="31">
        <v>2</v>
      </c>
      <c r="K38" s="35"/>
      <c r="L38" s="35"/>
    </row>
    <row r="39" spans="1:12">
      <c r="A39" s="9"/>
      <c r="B39" s="37" t="s">
        <v>85</v>
      </c>
      <c r="C39" s="40" t="s">
        <v>86</v>
      </c>
      <c r="D39" s="10" t="s">
        <v>58</v>
      </c>
      <c r="E39" s="14">
        <v>1</v>
      </c>
      <c r="F39" s="31">
        <v>1</v>
      </c>
      <c r="K39" s="35"/>
      <c r="L39" s="35"/>
    </row>
    <row r="40" spans="1:12">
      <c r="A40" s="9"/>
      <c r="B40" s="37" t="s">
        <v>100</v>
      </c>
      <c r="C40" s="40" t="s">
        <v>101</v>
      </c>
      <c r="D40" s="10" t="s">
        <v>59</v>
      </c>
      <c r="E40" s="10" t="s">
        <v>42</v>
      </c>
      <c r="F40" s="31">
        <v>1</v>
      </c>
      <c r="K40" s="35"/>
      <c r="L40" s="35"/>
    </row>
    <row r="41" spans="1:12">
      <c r="A41" s="9"/>
      <c r="B41" s="37" t="s">
        <v>102</v>
      </c>
      <c r="C41" s="40" t="s">
        <v>103</v>
      </c>
      <c r="D41" s="10" t="s">
        <v>59</v>
      </c>
      <c r="E41" s="10" t="s">
        <v>42</v>
      </c>
      <c r="F41" s="31">
        <v>1</v>
      </c>
      <c r="K41" s="35"/>
      <c r="L41" s="35"/>
    </row>
    <row r="42" spans="1:12">
      <c r="A42" s="9"/>
      <c r="B42" s="37" t="s">
        <v>104</v>
      </c>
      <c r="C42" s="40" t="s">
        <v>105</v>
      </c>
      <c r="D42" s="10" t="s">
        <v>59</v>
      </c>
      <c r="E42" s="10" t="s">
        <v>42</v>
      </c>
      <c r="F42" s="31">
        <v>1</v>
      </c>
    </row>
    <row r="43" spans="1:12">
      <c r="A43" s="9"/>
      <c r="B43" s="37" t="s">
        <v>106</v>
      </c>
      <c r="C43" s="34" t="s">
        <v>107</v>
      </c>
      <c r="D43" s="10" t="s">
        <v>60</v>
      </c>
      <c r="E43" s="10" t="s">
        <v>42</v>
      </c>
      <c r="F43" s="31">
        <v>1</v>
      </c>
    </row>
    <row r="44" spans="1:12">
      <c r="A44" s="9"/>
      <c r="B44" s="37" t="s">
        <v>108</v>
      </c>
      <c r="C44" s="34" t="s">
        <v>109</v>
      </c>
      <c r="D44" s="10" t="s">
        <v>59</v>
      </c>
      <c r="E44" s="10" t="s">
        <v>42</v>
      </c>
      <c r="F44" s="31">
        <v>1</v>
      </c>
    </row>
    <row r="45" spans="1:12">
      <c r="A45" s="9"/>
      <c r="B45" s="37" t="s">
        <v>110</v>
      </c>
      <c r="C45" s="40" t="s">
        <v>111</v>
      </c>
      <c r="D45" s="10" t="s">
        <v>59</v>
      </c>
      <c r="E45" s="10" t="s">
        <v>42</v>
      </c>
      <c r="F45" s="31">
        <v>1</v>
      </c>
    </row>
    <row r="46" spans="1:12">
      <c r="A46" s="9"/>
      <c r="B46" s="37" t="s">
        <v>112</v>
      </c>
      <c r="C46" s="40" t="s">
        <v>113</v>
      </c>
      <c r="D46" s="10" t="s">
        <v>59</v>
      </c>
      <c r="E46" s="10" t="s">
        <v>42</v>
      </c>
      <c r="F46" s="31">
        <v>1</v>
      </c>
    </row>
    <row r="47" spans="1:12">
      <c r="A47" s="9"/>
      <c r="B47" s="26" t="s">
        <v>40</v>
      </c>
      <c r="C47" s="5" t="s">
        <v>41</v>
      </c>
      <c r="D47" s="10" t="s">
        <v>61</v>
      </c>
      <c r="E47" s="10" t="s">
        <v>48</v>
      </c>
      <c r="F47" s="31">
        <v>50</v>
      </c>
    </row>
    <row r="48" spans="1:12">
      <c r="A48" s="9"/>
      <c r="B48" s="28" t="s">
        <v>114</v>
      </c>
      <c r="C48" s="6"/>
      <c r="D48" s="13" t="s">
        <v>115</v>
      </c>
      <c r="E48" s="13" t="s">
        <v>116</v>
      </c>
      <c r="F48" s="32">
        <v>0.05</v>
      </c>
    </row>
    <row r="49" spans="5:5">
      <c r="E49" s="1"/>
    </row>
    <row r="50" spans="5:5">
      <c r="E50" s="1"/>
    </row>
    <row r="51" spans="5:5">
      <c r="E51" s="1"/>
    </row>
    <row r="52" spans="5:5">
      <c r="E52" s="1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N24"/>
  <sheetViews>
    <sheetView workbookViewId="0">
      <selection activeCell="H10" sqref="H10"/>
    </sheetView>
  </sheetViews>
  <sheetFormatPr baseColWidth="10" defaultColWidth="8.83203125" defaultRowHeight="15"/>
  <cols>
    <col min="2" max="2" width="16.33203125" customWidth="1"/>
    <col min="3" max="3" width="23.33203125" bestFit="1" customWidth="1"/>
    <col min="4" max="4" width="7.5" bestFit="1" customWidth="1"/>
    <col min="5" max="6" width="12.6640625" bestFit="1" customWidth="1"/>
    <col min="7" max="7" width="7" bestFit="1" customWidth="1"/>
    <col min="8" max="8" width="14.5" bestFit="1" customWidth="1"/>
    <col min="9" max="9" width="9.5" customWidth="1"/>
    <col min="10" max="10" width="9.33203125" bestFit="1" customWidth="1"/>
    <col min="11" max="11" width="8.83203125" bestFit="1" customWidth="1"/>
    <col min="14" max="14" width="49.83203125" bestFit="1" customWidth="1"/>
  </cols>
  <sheetData>
    <row r="6" spans="1:14" ht="16" thickBot="1"/>
    <row r="7" spans="1:14" ht="20" thickBot="1">
      <c r="A7" s="43"/>
      <c r="B7" s="44" t="s">
        <v>117</v>
      </c>
      <c r="C7" s="45"/>
      <c r="D7" s="45"/>
      <c r="E7" s="45"/>
      <c r="F7" s="46"/>
      <c r="G7" s="47"/>
      <c r="H7" s="48"/>
      <c r="I7" s="43"/>
      <c r="J7" s="43"/>
      <c r="K7" s="43"/>
      <c r="L7" s="43"/>
      <c r="M7" s="43"/>
      <c r="N7" s="43" t="s">
        <v>118</v>
      </c>
    </row>
    <row r="8" spans="1:14">
      <c r="I8" s="1"/>
    </row>
    <row r="9" spans="1:14" ht="19">
      <c r="G9" s="49" t="s">
        <v>119</v>
      </c>
      <c r="H9" s="50">
        <v>30</v>
      </c>
      <c r="I9" s="51" t="s">
        <v>120</v>
      </c>
      <c r="J9" s="52" t="s">
        <v>121</v>
      </c>
      <c r="K9" s="53">
        <v>2</v>
      </c>
      <c r="N9" s="43" t="s">
        <v>122</v>
      </c>
    </row>
    <row r="10" spans="1:14">
      <c r="C10" s="54" t="s">
        <v>123</v>
      </c>
      <c r="D10" s="55" t="s">
        <v>124</v>
      </c>
      <c r="E10" s="56" t="s">
        <v>125</v>
      </c>
      <c r="F10" s="55" t="s">
        <v>126</v>
      </c>
      <c r="G10" s="56" t="s">
        <v>127</v>
      </c>
      <c r="H10" s="55" t="s">
        <v>127</v>
      </c>
      <c r="I10" s="56" t="s">
        <v>127</v>
      </c>
      <c r="J10" s="55" t="s">
        <v>127</v>
      </c>
      <c r="K10" s="57" t="s">
        <v>127</v>
      </c>
      <c r="L10" s="1"/>
      <c r="M10" s="1"/>
      <c r="N10" s="1"/>
    </row>
    <row r="11" spans="1:14" ht="16" thickBot="1">
      <c r="C11" s="58"/>
      <c r="D11" s="59"/>
      <c r="E11" s="60" t="s">
        <v>128</v>
      </c>
      <c r="F11" s="61" t="s">
        <v>129</v>
      </c>
      <c r="G11" s="60" t="s">
        <v>130</v>
      </c>
      <c r="H11" s="61" t="s">
        <v>131</v>
      </c>
      <c r="I11" s="60" t="s">
        <v>132</v>
      </c>
      <c r="J11" s="61" t="s">
        <v>133</v>
      </c>
      <c r="K11" s="62" t="s">
        <v>134</v>
      </c>
      <c r="L11" s="1"/>
      <c r="M11" s="1"/>
      <c r="N11" s="1"/>
    </row>
    <row r="12" spans="1:14" ht="20" thickBot="1">
      <c r="B12" s="63" t="s">
        <v>65</v>
      </c>
      <c r="C12" s="64" t="s">
        <v>135</v>
      </c>
      <c r="D12" s="65">
        <v>48</v>
      </c>
      <c r="E12" s="66">
        <v>3</v>
      </c>
      <c r="F12" s="67">
        <f>10000/3*2.2045855/D12</f>
        <v>153.09621527777776</v>
      </c>
      <c r="G12" s="68">
        <f>H9/1000</f>
        <v>0.03</v>
      </c>
      <c r="H12" s="69">
        <f>G12*E12</f>
        <v>0.09</v>
      </c>
      <c r="I12" s="69">
        <f>H12/2.2</f>
        <v>4.0909090909090902E-2</v>
      </c>
      <c r="J12" s="69">
        <f>I12*D12</f>
        <v>1.9636363636363634</v>
      </c>
      <c r="K12" s="70">
        <f>J12*K9</f>
        <v>3.9272727272727268</v>
      </c>
      <c r="L12" s="2"/>
      <c r="M12" s="2"/>
      <c r="N12" s="71" t="s">
        <v>136</v>
      </c>
    </row>
    <row r="13" spans="1:14">
      <c r="A13" s="9"/>
      <c r="B13" s="72" t="s">
        <v>137</v>
      </c>
      <c r="C13" s="73" t="s">
        <v>138</v>
      </c>
      <c r="D13" s="10">
        <v>48</v>
      </c>
      <c r="E13" s="10">
        <v>3</v>
      </c>
      <c r="F13" s="74">
        <f>10000/3*2.2045855/D13</f>
        <v>153.09621527777776</v>
      </c>
      <c r="G13" s="68">
        <f>H9/1000</f>
        <v>0.03</v>
      </c>
      <c r="H13" s="7">
        <f>G13*E13</f>
        <v>0.09</v>
      </c>
      <c r="I13" s="7">
        <f>H13/2.2</f>
        <v>4.0909090909090902E-2</v>
      </c>
      <c r="J13" s="7">
        <f>I13*D13</f>
        <v>1.9636363636363634</v>
      </c>
      <c r="K13" s="11">
        <f>J13*K9</f>
        <v>3.9272727272727268</v>
      </c>
      <c r="L13" s="2"/>
      <c r="M13" s="2"/>
      <c r="N13" s="2"/>
    </row>
    <row r="14" spans="1:14" ht="16" thickBot="1">
      <c r="A14" s="9"/>
      <c r="B14" s="72" t="s">
        <v>149</v>
      </c>
      <c r="C14" s="73" t="s">
        <v>139</v>
      </c>
      <c r="D14" s="10">
        <v>56</v>
      </c>
      <c r="E14" s="10">
        <v>3</v>
      </c>
      <c r="F14" s="74">
        <f>10000/3*2.2045855/D14</f>
        <v>131.22532738095236</v>
      </c>
      <c r="G14" s="68">
        <f>H9/1000</f>
        <v>0.03</v>
      </c>
      <c r="H14" s="7">
        <f>G14*E14</f>
        <v>0.09</v>
      </c>
      <c r="I14" s="7">
        <f>H14/2.2</f>
        <v>4.0909090909090902E-2</v>
      </c>
      <c r="J14" s="7">
        <f>I14*D14</f>
        <v>2.2909090909090906</v>
      </c>
      <c r="K14" s="11">
        <f>J14*K9</f>
        <v>4.5818181818181811</v>
      </c>
      <c r="L14" s="2"/>
      <c r="M14" s="2"/>
      <c r="N14" s="2"/>
    </row>
    <row r="15" spans="1:14" ht="16" thickBot="1">
      <c r="C15" s="75" t="s">
        <v>140</v>
      </c>
      <c r="D15" s="13">
        <v>60</v>
      </c>
      <c r="E15" s="13">
        <v>3</v>
      </c>
      <c r="F15" s="76">
        <f>10000/3*2.2045855/D15</f>
        <v>122.47697222222222</v>
      </c>
      <c r="G15" s="77">
        <f>H9/1000</f>
        <v>0.03</v>
      </c>
      <c r="H15" s="78">
        <f>G15*E15</f>
        <v>0.09</v>
      </c>
      <c r="I15" s="79">
        <f>H15/2.2</f>
        <v>4.0909090909090902E-2</v>
      </c>
      <c r="J15" s="80">
        <f>I15*D15</f>
        <v>2.4545454545454541</v>
      </c>
      <c r="K15" s="81">
        <f>J15*K9</f>
        <v>4.9090909090909083</v>
      </c>
      <c r="L15" s="2"/>
      <c r="M15" s="2"/>
      <c r="N15" s="2"/>
    </row>
    <row r="16" spans="1:14" ht="19">
      <c r="D16" s="1"/>
      <c r="E16" s="1"/>
      <c r="F16" s="82"/>
      <c r="G16" s="68"/>
      <c r="H16" s="83" t="s">
        <v>141</v>
      </c>
      <c r="I16" s="84" t="s">
        <v>142</v>
      </c>
      <c r="J16" s="85">
        <v>5</v>
      </c>
      <c r="L16" s="2"/>
      <c r="M16" s="2"/>
      <c r="N16" s="71" t="s">
        <v>143</v>
      </c>
    </row>
    <row r="17" spans="1:14">
      <c r="B17" s="63" t="s">
        <v>69</v>
      </c>
      <c r="C17" s="54" t="s">
        <v>123</v>
      </c>
      <c r="D17" s="55" t="s">
        <v>124</v>
      </c>
      <c r="E17" s="56" t="s">
        <v>125</v>
      </c>
      <c r="F17" s="55" t="s">
        <v>144</v>
      </c>
      <c r="G17" s="56" t="s">
        <v>127</v>
      </c>
      <c r="H17" s="55" t="s">
        <v>127</v>
      </c>
      <c r="I17" s="55" t="s">
        <v>127</v>
      </c>
      <c r="J17" s="86" t="s">
        <v>127</v>
      </c>
      <c r="K17" s="2"/>
      <c r="L17" s="2"/>
      <c r="M17" s="2"/>
      <c r="N17" s="2"/>
    </row>
    <row r="18" spans="1:14">
      <c r="A18" s="9"/>
      <c r="B18" s="87" t="s">
        <v>137</v>
      </c>
      <c r="C18" s="58"/>
      <c r="D18" s="61"/>
      <c r="E18" s="60" t="s">
        <v>128</v>
      </c>
      <c r="F18" s="61" t="s">
        <v>145</v>
      </c>
      <c r="G18" s="60" t="s">
        <v>130</v>
      </c>
      <c r="H18" s="61" t="s">
        <v>131</v>
      </c>
      <c r="I18" s="61" t="s">
        <v>132</v>
      </c>
      <c r="J18" s="88" t="s">
        <v>134</v>
      </c>
      <c r="K18" s="2"/>
      <c r="L18" s="2"/>
      <c r="M18" s="2"/>
      <c r="N18" s="2"/>
    </row>
    <row r="19" spans="1:14">
      <c r="C19" s="89" t="s">
        <v>146</v>
      </c>
      <c r="D19" s="90">
        <v>50</v>
      </c>
      <c r="E19" s="91">
        <v>6</v>
      </c>
      <c r="F19" s="92">
        <f>10000/136.2</f>
        <v>73.421439060205586</v>
      </c>
      <c r="G19" s="93">
        <f>H9/1000</f>
        <v>0.03</v>
      </c>
      <c r="H19" s="94">
        <f>G19*E19</f>
        <v>0.18</v>
      </c>
      <c r="I19" s="69">
        <f>H19/2.2</f>
        <v>8.1818181818181804E-2</v>
      </c>
      <c r="J19" s="70">
        <f>I19*J16</f>
        <v>0.40909090909090901</v>
      </c>
      <c r="K19" s="2"/>
    </row>
    <row r="20" spans="1:14" ht="19">
      <c r="I20" s="95" t="s">
        <v>120</v>
      </c>
      <c r="J20" s="96" t="s">
        <v>121</v>
      </c>
      <c r="K20" s="97">
        <v>3</v>
      </c>
      <c r="N20" s="71" t="s">
        <v>147</v>
      </c>
    </row>
    <row r="21" spans="1:14">
      <c r="B21" s="63" t="s">
        <v>71</v>
      </c>
      <c r="C21" s="54" t="s">
        <v>123</v>
      </c>
      <c r="D21" s="55" t="s">
        <v>124</v>
      </c>
      <c r="E21" s="98" t="s">
        <v>125</v>
      </c>
      <c r="F21" s="55" t="s">
        <v>126</v>
      </c>
      <c r="G21" s="56" t="s">
        <v>127</v>
      </c>
      <c r="H21" s="55" t="s">
        <v>127</v>
      </c>
      <c r="I21" s="56" t="s">
        <v>127</v>
      </c>
      <c r="J21" s="55" t="s">
        <v>127</v>
      </c>
      <c r="K21" s="99" t="s">
        <v>127</v>
      </c>
      <c r="L21" s="1"/>
      <c r="M21" s="1"/>
    </row>
    <row r="22" spans="1:14">
      <c r="C22" s="58"/>
      <c r="D22" s="100"/>
      <c r="E22" s="101" t="s">
        <v>128</v>
      </c>
      <c r="F22" s="61" t="s">
        <v>129</v>
      </c>
      <c r="G22" s="60" t="s">
        <v>130</v>
      </c>
      <c r="H22" s="61" t="s">
        <v>131</v>
      </c>
      <c r="I22" s="60" t="s">
        <v>132</v>
      </c>
      <c r="J22" s="61" t="s">
        <v>133</v>
      </c>
      <c r="K22" s="102" t="s">
        <v>134</v>
      </c>
      <c r="L22" s="1"/>
      <c r="M22" s="1"/>
    </row>
    <row r="23" spans="1:14">
      <c r="C23" s="89" t="s">
        <v>148</v>
      </c>
      <c r="D23" s="91">
        <v>60</v>
      </c>
      <c r="E23" s="103">
        <v>3</v>
      </c>
      <c r="F23" s="104">
        <f>10000/3*2.2/D23</f>
        <v>122.22222222222223</v>
      </c>
      <c r="G23" s="105">
        <f>H9/1000</f>
        <v>0.03</v>
      </c>
      <c r="H23" s="106">
        <f>G23*3</f>
        <v>0.09</v>
      </c>
      <c r="I23" s="107">
        <f>H23/2.2</f>
        <v>4.0909090909090902E-2</v>
      </c>
      <c r="J23" s="106">
        <f>I23*D23</f>
        <v>2.4545454545454541</v>
      </c>
      <c r="K23" s="108">
        <f>J23*K20</f>
        <v>7.3636363636363624</v>
      </c>
    </row>
    <row r="24" spans="1:14">
      <c r="I24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8:R35"/>
  <sheetViews>
    <sheetView showGridLines="0" tabSelected="1" zoomScale="94" workbookViewId="0">
      <selection activeCell="G10" sqref="G10"/>
    </sheetView>
  </sheetViews>
  <sheetFormatPr baseColWidth="10" defaultColWidth="8.83203125" defaultRowHeight="15"/>
  <cols>
    <col min="4" max="4" width="8.1640625" customWidth="1"/>
    <col min="5" max="5" width="49.6640625" customWidth="1"/>
    <col min="6" max="6" width="22.33203125" customWidth="1"/>
    <col min="7" max="7" width="21.83203125" customWidth="1"/>
    <col min="8" max="8" width="29" customWidth="1"/>
    <col min="9" max="9" width="5.6640625" customWidth="1"/>
    <col min="10" max="10" width="5" customWidth="1"/>
    <col min="11" max="11" width="28.5" customWidth="1"/>
    <col min="12" max="12" width="17.33203125" customWidth="1"/>
    <col min="13" max="13" width="23.6640625" customWidth="1"/>
    <col min="14" max="14" width="6.33203125" customWidth="1"/>
    <col min="260" max="260" width="8.1640625" customWidth="1"/>
    <col min="261" max="261" width="15.5" customWidth="1"/>
    <col min="262" max="262" width="15.83203125" customWidth="1"/>
    <col min="263" max="263" width="15.5" customWidth="1"/>
    <col min="264" max="264" width="19" customWidth="1"/>
    <col min="265" max="265" width="3.5" customWidth="1"/>
    <col min="266" max="266" width="5" customWidth="1"/>
    <col min="267" max="267" width="15" customWidth="1"/>
    <col min="269" max="269" width="15.5" customWidth="1"/>
    <col min="270" max="270" width="6.33203125" customWidth="1"/>
    <col min="516" max="516" width="8.1640625" customWidth="1"/>
    <col min="517" max="517" width="15.5" customWidth="1"/>
    <col min="518" max="518" width="15.83203125" customWidth="1"/>
    <col min="519" max="519" width="15.5" customWidth="1"/>
    <col min="520" max="520" width="19" customWidth="1"/>
    <col min="521" max="521" width="3.5" customWidth="1"/>
    <col min="522" max="522" width="5" customWidth="1"/>
    <col min="523" max="523" width="15" customWidth="1"/>
    <col min="525" max="525" width="15.5" customWidth="1"/>
    <col min="526" max="526" width="6.33203125" customWidth="1"/>
    <col min="772" max="772" width="8.1640625" customWidth="1"/>
    <col min="773" max="773" width="15.5" customWidth="1"/>
    <col min="774" max="774" width="15.83203125" customWidth="1"/>
    <col min="775" max="775" width="15.5" customWidth="1"/>
    <col min="776" max="776" width="19" customWidth="1"/>
    <col min="777" max="777" width="3.5" customWidth="1"/>
    <col min="778" max="778" width="5" customWidth="1"/>
    <col min="779" max="779" width="15" customWidth="1"/>
    <col min="781" max="781" width="15.5" customWidth="1"/>
    <col min="782" max="782" width="6.33203125" customWidth="1"/>
    <col min="1028" max="1028" width="8.1640625" customWidth="1"/>
    <col min="1029" max="1029" width="15.5" customWidth="1"/>
    <col min="1030" max="1030" width="15.83203125" customWidth="1"/>
    <col min="1031" max="1031" width="15.5" customWidth="1"/>
    <col min="1032" max="1032" width="19" customWidth="1"/>
    <col min="1033" max="1033" width="3.5" customWidth="1"/>
    <col min="1034" max="1034" width="5" customWidth="1"/>
    <col min="1035" max="1035" width="15" customWidth="1"/>
    <col min="1037" max="1037" width="15.5" customWidth="1"/>
    <col min="1038" max="1038" width="6.33203125" customWidth="1"/>
    <col min="1284" max="1284" width="8.1640625" customWidth="1"/>
    <col min="1285" max="1285" width="15.5" customWidth="1"/>
    <col min="1286" max="1286" width="15.83203125" customWidth="1"/>
    <col min="1287" max="1287" width="15.5" customWidth="1"/>
    <col min="1288" max="1288" width="19" customWidth="1"/>
    <col min="1289" max="1289" width="3.5" customWidth="1"/>
    <col min="1290" max="1290" width="5" customWidth="1"/>
    <col min="1291" max="1291" width="15" customWidth="1"/>
    <col min="1293" max="1293" width="15.5" customWidth="1"/>
    <col min="1294" max="1294" width="6.33203125" customWidth="1"/>
    <col min="1540" max="1540" width="8.1640625" customWidth="1"/>
    <col min="1541" max="1541" width="15.5" customWidth="1"/>
    <col min="1542" max="1542" width="15.83203125" customWidth="1"/>
    <col min="1543" max="1543" width="15.5" customWidth="1"/>
    <col min="1544" max="1544" width="19" customWidth="1"/>
    <col min="1545" max="1545" width="3.5" customWidth="1"/>
    <col min="1546" max="1546" width="5" customWidth="1"/>
    <col min="1547" max="1547" width="15" customWidth="1"/>
    <col min="1549" max="1549" width="15.5" customWidth="1"/>
    <col min="1550" max="1550" width="6.33203125" customWidth="1"/>
    <col min="1796" max="1796" width="8.1640625" customWidth="1"/>
    <col min="1797" max="1797" width="15.5" customWidth="1"/>
    <col min="1798" max="1798" width="15.83203125" customWidth="1"/>
    <col min="1799" max="1799" width="15.5" customWidth="1"/>
    <col min="1800" max="1800" width="19" customWidth="1"/>
    <col min="1801" max="1801" width="3.5" customWidth="1"/>
    <col min="1802" max="1802" width="5" customWidth="1"/>
    <col min="1803" max="1803" width="15" customWidth="1"/>
    <col min="1805" max="1805" width="15.5" customWidth="1"/>
    <col min="1806" max="1806" width="6.33203125" customWidth="1"/>
    <col min="2052" max="2052" width="8.1640625" customWidth="1"/>
    <col min="2053" max="2053" width="15.5" customWidth="1"/>
    <col min="2054" max="2054" width="15.83203125" customWidth="1"/>
    <col min="2055" max="2055" width="15.5" customWidth="1"/>
    <col min="2056" max="2056" width="19" customWidth="1"/>
    <col min="2057" max="2057" width="3.5" customWidth="1"/>
    <col min="2058" max="2058" width="5" customWidth="1"/>
    <col min="2059" max="2059" width="15" customWidth="1"/>
    <col min="2061" max="2061" width="15.5" customWidth="1"/>
    <col min="2062" max="2062" width="6.33203125" customWidth="1"/>
    <col min="2308" max="2308" width="8.1640625" customWidth="1"/>
    <col min="2309" max="2309" width="15.5" customWidth="1"/>
    <col min="2310" max="2310" width="15.83203125" customWidth="1"/>
    <col min="2311" max="2311" width="15.5" customWidth="1"/>
    <col min="2312" max="2312" width="19" customWidth="1"/>
    <col min="2313" max="2313" width="3.5" customWidth="1"/>
    <col min="2314" max="2314" width="5" customWidth="1"/>
    <col min="2315" max="2315" width="15" customWidth="1"/>
    <col min="2317" max="2317" width="15.5" customWidth="1"/>
    <col min="2318" max="2318" width="6.33203125" customWidth="1"/>
    <col min="2564" max="2564" width="8.1640625" customWidth="1"/>
    <col min="2565" max="2565" width="15.5" customWidth="1"/>
    <col min="2566" max="2566" width="15.83203125" customWidth="1"/>
    <col min="2567" max="2567" width="15.5" customWidth="1"/>
    <col min="2568" max="2568" width="19" customWidth="1"/>
    <col min="2569" max="2569" width="3.5" customWidth="1"/>
    <col min="2570" max="2570" width="5" customWidth="1"/>
    <col min="2571" max="2571" width="15" customWidth="1"/>
    <col min="2573" max="2573" width="15.5" customWidth="1"/>
    <col min="2574" max="2574" width="6.33203125" customWidth="1"/>
    <col min="2820" max="2820" width="8.1640625" customWidth="1"/>
    <col min="2821" max="2821" width="15.5" customWidth="1"/>
    <col min="2822" max="2822" width="15.83203125" customWidth="1"/>
    <col min="2823" max="2823" width="15.5" customWidth="1"/>
    <col min="2824" max="2824" width="19" customWidth="1"/>
    <col min="2825" max="2825" width="3.5" customWidth="1"/>
    <col min="2826" max="2826" width="5" customWidth="1"/>
    <col min="2827" max="2827" width="15" customWidth="1"/>
    <col min="2829" max="2829" width="15.5" customWidth="1"/>
    <col min="2830" max="2830" width="6.33203125" customWidth="1"/>
    <col min="3076" max="3076" width="8.1640625" customWidth="1"/>
    <col min="3077" max="3077" width="15.5" customWidth="1"/>
    <col min="3078" max="3078" width="15.83203125" customWidth="1"/>
    <col min="3079" max="3079" width="15.5" customWidth="1"/>
    <col min="3080" max="3080" width="19" customWidth="1"/>
    <col min="3081" max="3081" width="3.5" customWidth="1"/>
    <col min="3082" max="3082" width="5" customWidth="1"/>
    <col min="3083" max="3083" width="15" customWidth="1"/>
    <col min="3085" max="3085" width="15.5" customWidth="1"/>
    <col min="3086" max="3086" width="6.33203125" customWidth="1"/>
    <col min="3332" max="3332" width="8.1640625" customWidth="1"/>
    <col min="3333" max="3333" width="15.5" customWidth="1"/>
    <col min="3334" max="3334" width="15.83203125" customWidth="1"/>
    <col min="3335" max="3335" width="15.5" customWidth="1"/>
    <col min="3336" max="3336" width="19" customWidth="1"/>
    <col min="3337" max="3337" width="3.5" customWidth="1"/>
    <col min="3338" max="3338" width="5" customWidth="1"/>
    <col min="3339" max="3339" width="15" customWidth="1"/>
    <col min="3341" max="3341" width="15.5" customWidth="1"/>
    <col min="3342" max="3342" width="6.33203125" customWidth="1"/>
    <col min="3588" max="3588" width="8.1640625" customWidth="1"/>
    <col min="3589" max="3589" width="15.5" customWidth="1"/>
    <col min="3590" max="3590" width="15.83203125" customWidth="1"/>
    <col min="3591" max="3591" width="15.5" customWidth="1"/>
    <col min="3592" max="3592" width="19" customWidth="1"/>
    <col min="3593" max="3593" width="3.5" customWidth="1"/>
    <col min="3594" max="3594" width="5" customWidth="1"/>
    <col min="3595" max="3595" width="15" customWidth="1"/>
    <col min="3597" max="3597" width="15.5" customWidth="1"/>
    <col min="3598" max="3598" width="6.33203125" customWidth="1"/>
    <col min="3844" max="3844" width="8.1640625" customWidth="1"/>
    <col min="3845" max="3845" width="15.5" customWidth="1"/>
    <col min="3846" max="3846" width="15.83203125" customWidth="1"/>
    <col min="3847" max="3847" width="15.5" customWidth="1"/>
    <col min="3848" max="3848" width="19" customWidth="1"/>
    <col min="3849" max="3849" width="3.5" customWidth="1"/>
    <col min="3850" max="3850" width="5" customWidth="1"/>
    <col min="3851" max="3851" width="15" customWidth="1"/>
    <col min="3853" max="3853" width="15.5" customWidth="1"/>
    <col min="3854" max="3854" width="6.33203125" customWidth="1"/>
    <col min="4100" max="4100" width="8.1640625" customWidth="1"/>
    <col min="4101" max="4101" width="15.5" customWidth="1"/>
    <col min="4102" max="4102" width="15.83203125" customWidth="1"/>
    <col min="4103" max="4103" width="15.5" customWidth="1"/>
    <col min="4104" max="4104" width="19" customWidth="1"/>
    <col min="4105" max="4105" width="3.5" customWidth="1"/>
    <col min="4106" max="4106" width="5" customWidth="1"/>
    <col min="4107" max="4107" width="15" customWidth="1"/>
    <col min="4109" max="4109" width="15.5" customWidth="1"/>
    <col min="4110" max="4110" width="6.33203125" customWidth="1"/>
    <col min="4356" max="4356" width="8.1640625" customWidth="1"/>
    <col min="4357" max="4357" width="15.5" customWidth="1"/>
    <col min="4358" max="4358" width="15.83203125" customWidth="1"/>
    <col min="4359" max="4359" width="15.5" customWidth="1"/>
    <col min="4360" max="4360" width="19" customWidth="1"/>
    <col min="4361" max="4361" width="3.5" customWidth="1"/>
    <col min="4362" max="4362" width="5" customWidth="1"/>
    <col min="4363" max="4363" width="15" customWidth="1"/>
    <col min="4365" max="4365" width="15.5" customWidth="1"/>
    <col min="4366" max="4366" width="6.33203125" customWidth="1"/>
    <col min="4612" max="4612" width="8.1640625" customWidth="1"/>
    <col min="4613" max="4613" width="15.5" customWidth="1"/>
    <col min="4614" max="4614" width="15.83203125" customWidth="1"/>
    <col min="4615" max="4615" width="15.5" customWidth="1"/>
    <col min="4616" max="4616" width="19" customWidth="1"/>
    <col min="4617" max="4617" width="3.5" customWidth="1"/>
    <col min="4618" max="4618" width="5" customWidth="1"/>
    <col min="4619" max="4619" width="15" customWidth="1"/>
    <col min="4621" max="4621" width="15.5" customWidth="1"/>
    <col min="4622" max="4622" width="6.33203125" customWidth="1"/>
    <col min="4868" max="4868" width="8.1640625" customWidth="1"/>
    <col min="4869" max="4869" width="15.5" customWidth="1"/>
    <col min="4870" max="4870" width="15.83203125" customWidth="1"/>
    <col min="4871" max="4871" width="15.5" customWidth="1"/>
    <col min="4872" max="4872" width="19" customWidth="1"/>
    <col min="4873" max="4873" width="3.5" customWidth="1"/>
    <col min="4874" max="4874" width="5" customWidth="1"/>
    <col min="4875" max="4875" width="15" customWidth="1"/>
    <col min="4877" max="4877" width="15.5" customWidth="1"/>
    <col min="4878" max="4878" width="6.33203125" customWidth="1"/>
    <col min="5124" max="5124" width="8.1640625" customWidth="1"/>
    <col min="5125" max="5125" width="15.5" customWidth="1"/>
    <col min="5126" max="5126" width="15.83203125" customWidth="1"/>
    <col min="5127" max="5127" width="15.5" customWidth="1"/>
    <col min="5128" max="5128" width="19" customWidth="1"/>
    <col min="5129" max="5129" width="3.5" customWidth="1"/>
    <col min="5130" max="5130" width="5" customWidth="1"/>
    <col min="5131" max="5131" width="15" customWidth="1"/>
    <col min="5133" max="5133" width="15.5" customWidth="1"/>
    <col min="5134" max="5134" width="6.33203125" customWidth="1"/>
    <col min="5380" max="5380" width="8.1640625" customWidth="1"/>
    <col min="5381" max="5381" width="15.5" customWidth="1"/>
    <col min="5382" max="5382" width="15.83203125" customWidth="1"/>
    <col min="5383" max="5383" width="15.5" customWidth="1"/>
    <col min="5384" max="5384" width="19" customWidth="1"/>
    <col min="5385" max="5385" width="3.5" customWidth="1"/>
    <col min="5386" max="5386" width="5" customWidth="1"/>
    <col min="5387" max="5387" width="15" customWidth="1"/>
    <col min="5389" max="5389" width="15.5" customWidth="1"/>
    <col min="5390" max="5390" width="6.33203125" customWidth="1"/>
    <col min="5636" max="5636" width="8.1640625" customWidth="1"/>
    <col min="5637" max="5637" width="15.5" customWidth="1"/>
    <col min="5638" max="5638" width="15.83203125" customWidth="1"/>
    <col min="5639" max="5639" width="15.5" customWidth="1"/>
    <col min="5640" max="5640" width="19" customWidth="1"/>
    <col min="5641" max="5641" width="3.5" customWidth="1"/>
    <col min="5642" max="5642" width="5" customWidth="1"/>
    <col min="5643" max="5643" width="15" customWidth="1"/>
    <col min="5645" max="5645" width="15.5" customWidth="1"/>
    <col min="5646" max="5646" width="6.33203125" customWidth="1"/>
    <col min="5892" max="5892" width="8.1640625" customWidth="1"/>
    <col min="5893" max="5893" width="15.5" customWidth="1"/>
    <col min="5894" max="5894" width="15.83203125" customWidth="1"/>
    <col min="5895" max="5895" width="15.5" customWidth="1"/>
    <col min="5896" max="5896" width="19" customWidth="1"/>
    <col min="5897" max="5897" width="3.5" customWidth="1"/>
    <col min="5898" max="5898" width="5" customWidth="1"/>
    <col min="5899" max="5899" width="15" customWidth="1"/>
    <col min="5901" max="5901" width="15.5" customWidth="1"/>
    <col min="5902" max="5902" width="6.33203125" customWidth="1"/>
    <col min="6148" max="6148" width="8.1640625" customWidth="1"/>
    <col min="6149" max="6149" width="15.5" customWidth="1"/>
    <col min="6150" max="6150" width="15.83203125" customWidth="1"/>
    <col min="6151" max="6151" width="15.5" customWidth="1"/>
    <col min="6152" max="6152" width="19" customWidth="1"/>
    <col min="6153" max="6153" width="3.5" customWidth="1"/>
    <col min="6154" max="6154" width="5" customWidth="1"/>
    <col min="6155" max="6155" width="15" customWidth="1"/>
    <col min="6157" max="6157" width="15.5" customWidth="1"/>
    <col min="6158" max="6158" width="6.33203125" customWidth="1"/>
    <col min="6404" max="6404" width="8.1640625" customWidth="1"/>
    <col min="6405" max="6405" width="15.5" customWidth="1"/>
    <col min="6406" max="6406" width="15.83203125" customWidth="1"/>
    <col min="6407" max="6407" width="15.5" customWidth="1"/>
    <col min="6408" max="6408" width="19" customWidth="1"/>
    <col min="6409" max="6409" width="3.5" customWidth="1"/>
    <col min="6410" max="6410" width="5" customWidth="1"/>
    <col min="6411" max="6411" width="15" customWidth="1"/>
    <col min="6413" max="6413" width="15.5" customWidth="1"/>
    <col min="6414" max="6414" width="6.33203125" customWidth="1"/>
    <col min="6660" max="6660" width="8.1640625" customWidth="1"/>
    <col min="6661" max="6661" width="15.5" customWidth="1"/>
    <col min="6662" max="6662" width="15.83203125" customWidth="1"/>
    <col min="6663" max="6663" width="15.5" customWidth="1"/>
    <col min="6664" max="6664" width="19" customWidth="1"/>
    <col min="6665" max="6665" width="3.5" customWidth="1"/>
    <col min="6666" max="6666" width="5" customWidth="1"/>
    <col min="6667" max="6667" width="15" customWidth="1"/>
    <col min="6669" max="6669" width="15.5" customWidth="1"/>
    <col min="6670" max="6670" width="6.33203125" customWidth="1"/>
    <col min="6916" max="6916" width="8.1640625" customWidth="1"/>
    <col min="6917" max="6917" width="15.5" customWidth="1"/>
    <col min="6918" max="6918" width="15.83203125" customWidth="1"/>
    <col min="6919" max="6919" width="15.5" customWidth="1"/>
    <col min="6920" max="6920" width="19" customWidth="1"/>
    <col min="6921" max="6921" width="3.5" customWidth="1"/>
    <col min="6922" max="6922" width="5" customWidth="1"/>
    <col min="6923" max="6923" width="15" customWidth="1"/>
    <col min="6925" max="6925" width="15.5" customWidth="1"/>
    <col min="6926" max="6926" width="6.33203125" customWidth="1"/>
    <col min="7172" max="7172" width="8.1640625" customWidth="1"/>
    <col min="7173" max="7173" width="15.5" customWidth="1"/>
    <col min="7174" max="7174" width="15.83203125" customWidth="1"/>
    <col min="7175" max="7175" width="15.5" customWidth="1"/>
    <col min="7176" max="7176" width="19" customWidth="1"/>
    <col min="7177" max="7177" width="3.5" customWidth="1"/>
    <col min="7178" max="7178" width="5" customWidth="1"/>
    <col min="7179" max="7179" width="15" customWidth="1"/>
    <col min="7181" max="7181" width="15.5" customWidth="1"/>
    <col min="7182" max="7182" width="6.33203125" customWidth="1"/>
    <col min="7428" max="7428" width="8.1640625" customWidth="1"/>
    <col min="7429" max="7429" width="15.5" customWidth="1"/>
    <col min="7430" max="7430" width="15.83203125" customWidth="1"/>
    <col min="7431" max="7431" width="15.5" customWidth="1"/>
    <col min="7432" max="7432" width="19" customWidth="1"/>
    <col min="7433" max="7433" width="3.5" customWidth="1"/>
    <col min="7434" max="7434" width="5" customWidth="1"/>
    <col min="7435" max="7435" width="15" customWidth="1"/>
    <col min="7437" max="7437" width="15.5" customWidth="1"/>
    <col min="7438" max="7438" width="6.33203125" customWidth="1"/>
    <col min="7684" max="7684" width="8.1640625" customWidth="1"/>
    <col min="7685" max="7685" width="15.5" customWidth="1"/>
    <col min="7686" max="7686" width="15.83203125" customWidth="1"/>
    <col min="7687" max="7687" width="15.5" customWidth="1"/>
    <col min="7688" max="7688" width="19" customWidth="1"/>
    <col min="7689" max="7689" width="3.5" customWidth="1"/>
    <col min="7690" max="7690" width="5" customWidth="1"/>
    <col min="7691" max="7691" width="15" customWidth="1"/>
    <col min="7693" max="7693" width="15.5" customWidth="1"/>
    <col min="7694" max="7694" width="6.33203125" customWidth="1"/>
    <col min="7940" max="7940" width="8.1640625" customWidth="1"/>
    <col min="7941" max="7941" width="15.5" customWidth="1"/>
    <col min="7942" max="7942" width="15.83203125" customWidth="1"/>
    <col min="7943" max="7943" width="15.5" customWidth="1"/>
    <col min="7944" max="7944" width="19" customWidth="1"/>
    <col min="7945" max="7945" width="3.5" customWidth="1"/>
    <col min="7946" max="7946" width="5" customWidth="1"/>
    <col min="7947" max="7947" width="15" customWidth="1"/>
    <col min="7949" max="7949" width="15.5" customWidth="1"/>
    <col min="7950" max="7950" width="6.33203125" customWidth="1"/>
    <col min="8196" max="8196" width="8.1640625" customWidth="1"/>
    <col min="8197" max="8197" width="15.5" customWidth="1"/>
    <col min="8198" max="8198" width="15.83203125" customWidth="1"/>
    <col min="8199" max="8199" width="15.5" customWidth="1"/>
    <col min="8200" max="8200" width="19" customWidth="1"/>
    <col min="8201" max="8201" width="3.5" customWidth="1"/>
    <col min="8202" max="8202" width="5" customWidth="1"/>
    <col min="8203" max="8203" width="15" customWidth="1"/>
    <col min="8205" max="8205" width="15.5" customWidth="1"/>
    <col min="8206" max="8206" width="6.33203125" customWidth="1"/>
    <col min="8452" max="8452" width="8.1640625" customWidth="1"/>
    <col min="8453" max="8453" width="15.5" customWidth="1"/>
    <col min="8454" max="8454" width="15.83203125" customWidth="1"/>
    <col min="8455" max="8455" width="15.5" customWidth="1"/>
    <col min="8456" max="8456" width="19" customWidth="1"/>
    <col min="8457" max="8457" width="3.5" customWidth="1"/>
    <col min="8458" max="8458" width="5" customWidth="1"/>
    <col min="8459" max="8459" width="15" customWidth="1"/>
    <col min="8461" max="8461" width="15.5" customWidth="1"/>
    <col min="8462" max="8462" width="6.33203125" customWidth="1"/>
    <col min="8708" max="8708" width="8.1640625" customWidth="1"/>
    <col min="8709" max="8709" width="15.5" customWidth="1"/>
    <col min="8710" max="8710" width="15.83203125" customWidth="1"/>
    <col min="8711" max="8711" width="15.5" customWidth="1"/>
    <col min="8712" max="8712" width="19" customWidth="1"/>
    <col min="8713" max="8713" width="3.5" customWidth="1"/>
    <col min="8714" max="8714" width="5" customWidth="1"/>
    <col min="8715" max="8715" width="15" customWidth="1"/>
    <col min="8717" max="8717" width="15.5" customWidth="1"/>
    <col min="8718" max="8718" width="6.33203125" customWidth="1"/>
    <col min="8964" max="8964" width="8.1640625" customWidth="1"/>
    <col min="8965" max="8965" width="15.5" customWidth="1"/>
    <col min="8966" max="8966" width="15.83203125" customWidth="1"/>
    <col min="8967" max="8967" width="15.5" customWidth="1"/>
    <col min="8968" max="8968" width="19" customWidth="1"/>
    <col min="8969" max="8969" width="3.5" customWidth="1"/>
    <col min="8970" max="8970" width="5" customWidth="1"/>
    <col min="8971" max="8971" width="15" customWidth="1"/>
    <col min="8973" max="8973" width="15.5" customWidth="1"/>
    <col min="8974" max="8974" width="6.33203125" customWidth="1"/>
    <col min="9220" max="9220" width="8.1640625" customWidth="1"/>
    <col min="9221" max="9221" width="15.5" customWidth="1"/>
    <col min="9222" max="9222" width="15.83203125" customWidth="1"/>
    <col min="9223" max="9223" width="15.5" customWidth="1"/>
    <col min="9224" max="9224" width="19" customWidth="1"/>
    <col min="9225" max="9225" width="3.5" customWidth="1"/>
    <col min="9226" max="9226" width="5" customWidth="1"/>
    <col min="9227" max="9227" width="15" customWidth="1"/>
    <col min="9229" max="9229" width="15.5" customWidth="1"/>
    <col min="9230" max="9230" width="6.33203125" customWidth="1"/>
    <col min="9476" max="9476" width="8.1640625" customWidth="1"/>
    <col min="9477" max="9477" width="15.5" customWidth="1"/>
    <col min="9478" max="9478" width="15.83203125" customWidth="1"/>
    <col min="9479" max="9479" width="15.5" customWidth="1"/>
    <col min="9480" max="9480" width="19" customWidth="1"/>
    <col min="9481" max="9481" width="3.5" customWidth="1"/>
    <col min="9482" max="9482" width="5" customWidth="1"/>
    <col min="9483" max="9483" width="15" customWidth="1"/>
    <col min="9485" max="9485" width="15.5" customWidth="1"/>
    <col min="9486" max="9486" width="6.33203125" customWidth="1"/>
    <col min="9732" max="9732" width="8.1640625" customWidth="1"/>
    <col min="9733" max="9733" width="15.5" customWidth="1"/>
    <col min="9734" max="9734" width="15.83203125" customWidth="1"/>
    <col min="9735" max="9735" width="15.5" customWidth="1"/>
    <col min="9736" max="9736" width="19" customWidth="1"/>
    <col min="9737" max="9737" width="3.5" customWidth="1"/>
    <col min="9738" max="9738" width="5" customWidth="1"/>
    <col min="9739" max="9739" width="15" customWidth="1"/>
    <col min="9741" max="9741" width="15.5" customWidth="1"/>
    <col min="9742" max="9742" width="6.33203125" customWidth="1"/>
    <col min="9988" max="9988" width="8.1640625" customWidth="1"/>
    <col min="9989" max="9989" width="15.5" customWidth="1"/>
    <col min="9990" max="9990" width="15.83203125" customWidth="1"/>
    <col min="9991" max="9991" width="15.5" customWidth="1"/>
    <col min="9992" max="9992" width="19" customWidth="1"/>
    <col min="9993" max="9993" width="3.5" customWidth="1"/>
    <col min="9994" max="9994" width="5" customWidth="1"/>
    <col min="9995" max="9995" width="15" customWidth="1"/>
    <col min="9997" max="9997" width="15.5" customWidth="1"/>
    <col min="9998" max="9998" width="6.33203125" customWidth="1"/>
    <col min="10244" max="10244" width="8.1640625" customWidth="1"/>
    <col min="10245" max="10245" width="15.5" customWidth="1"/>
    <col min="10246" max="10246" width="15.83203125" customWidth="1"/>
    <col min="10247" max="10247" width="15.5" customWidth="1"/>
    <col min="10248" max="10248" width="19" customWidth="1"/>
    <col min="10249" max="10249" width="3.5" customWidth="1"/>
    <col min="10250" max="10250" width="5" customWidth="1"/>
    <col min="10251" max="10251" width="15" customWidth="1"/>
    <col min="10253" max="10253" width="15.5" customWidth="1"/>
    <col min="10254" max="10254" width="6.33203125" customWidth="1"/>
    <col min="10500" max="10500" width="8.1640625" customWidth="1"/>
    <col min="10501" max="10501" width="15.5" customWidth="1"/>
    <col min="10502" max="10502" width="15.83203125" customWidth="1"/>
    <col min="10503" max="10503" width="15.5" customWidth="1"/>
    <col min="10504" max="10504" width="19" customWidth="1"/>
    <col min="10505" max="10505" width="3.5" customWidth="1"/>
    <col min="10506" max="10506" width="5" customWidth="1"/>
    <col min="10507" max="10507" width="15" customWidth="1"/>
    <col min="10509" max="10509" width="15.5" customWidth="1"/>
    <col min="10510" max="10510" width="6.33203125" customWidth="1"/>
    <col min="10756" max="10756" width="8.1640625" customWidth="1"/>
    <col min="10757" max="10757" width="15.5" customWidth="1"/>
    <col min="10758" max="10758" width="15.83203125" customWidth="1"/>
    <col min="10759" max="10759" width="15.5" customWidth="1"/>
    <col min="10760" max="10760" width="19" customWidth="1"/>
    <col min="10761" max="10761" width="3.5" customWidth="1"/>
    <col min="10762" max="10762" width="5" customWidth="1"/>
    <col min="10763" max="10763" width="15" customWidth="1"/>
    <col min="10765" max="10765" width="15.5" customWidth="1"/>
    <col min="10766" max="10766" width="6.33203125" customWidth="1"/>
    <col min="11012" max="11012" width="8.1640625" customWidth="1"/>
    <col min="11013" max="11013" width="15.5" customWidth="1"/>
    <col min="11014" max="11014" width="15.83203125" customWidth="1"/>
    <col min="11015" max="11015" width="15.5" customWidth="1"/>
    <col min="11016" max="11016" width="19" customWidth="1"/>
    <col min="11017" max="11017" width="3.5" customWidth="1"/>
    <col min="11018" max="11018" width="5" customWidth="1"/>
    <col min="11019" max="11019" width="15" customWidth="1"/>
    <col min="11021" max="11021" width="15.5" customWidth="1"/>
    <col min="11022" max="11022" width="6.33203125" customWidth="1"/>
    <col min="11268" max="11268" width="8.1640625" customWidth="1"/>
    <col min="11269" max="11269" width="15.5" customWidth="1"/>
    <col min="11270" max="11270" width="15.83203125" customWidth="1"/>
    <col min="11271" max="11271" width="15.5" customWidth="1"/>
    <col min="11272" max="11272" width="19" customWidth="1"/>
    <col min="11273" max="11273" width="3.5" customWidth="1"/>
    <col min="11274" max="11274" width="5" customWidth="1"/>
    <col min="11275" max="11275" width="15" customWidth="1"/>
    <col min="11277" max="11277" width="15.5" customWidth="1"/>
    <col min="11278" max="11278" width="6.33203125" customWidth="1"/>
    <col min="11524" max="11524" width="8.1640625" customWidth="1"/>
    <col min="11525" max="11525" width="15.5" customWidth="1"/>
    <col min="11526" max="11526" width="15.83203125" customWidth="1"/>
    <col min="11527" max="11527" width="15.5" customWidth="1"/>
    <col min="11528" max="11528" width="19" customWidth="1"/>
    <col min="11529" max="11529" width="3.5" customWidth="1"/>
    <col min="11530" max="11530" width="5" customWidth="1"/>
    <col min="11531" max="11531" width="15" customWidth="1"/>
    <col min="11533" max="11533" width="15.5" customWidth="1"/>
    <col min="11534" max="11534" width="6.33203125" customWidth="1"/>
    <col min="11780" max="11780" width="8.1640625" customWidth="1"/>
    <col min="11781" max="11781" width="15.5" customWidth="1"/>
    <col min="11782" max="11782" width="15.83203125" customWidth="1"/>
    <col min="11783" max="11783" width="15.5" customWidth="1"/>
    <col min="11784" max="11784" width="19" customWidth="1"/>
    <col min="11785" max="11785" width="3.5" customWidth="1"/>
    <col min="11786" max="11786" width="5" customWidth="1"/>
    <col min="11787" max="11787" width="15" customWidth="1"/>
    <col min="11789" max="11789" width="15.5" customWidth="1"/>
    <col min="11790" max="11790" width="6.33203125" customWidth="1"/>
    <col min="12036" max="12036" width="8.1640625" customWidth="1"/>
    <col min="12037" max="12037" width="15.5" customWidth="1"/>
    <col min="12038" max="12038" width="15.83203125" customWidth="1"/>
    <col min="12039" max="12039" width="15.5" customWidth="1"/>
    <col min="12040" max="12040" width="19" customWidth="1"/>
    <col min="12041" max="12041" width="3.5" customWidth="1"/>
    <col min="12042" max="12042" width="5" customWidth="1"/>
    <col min="12043" max="12043" width="15" customWidth="1"/>
    <col min="12045" max="12045" width="15.5" customWidth="1"/>
    <col min="12046" max="12046" width="6.33203125" customWidth="1"/>
    <col min="12292" max="12292" width="8.1640625" customWidth="1"/>
    <col min="12293" max="12293" width="15.5" customWidth="1"/>
    <col min="12294" max="12294" width="15.83203125" customWidth="1"/>
    <col min="12295" max="12295" width="15.5" customWidth="1"/>
    <col min="12296" max="12296" width="19" customWidth="1"/>
    <col min="12297" max="12297" width="3.5" customWidth="1"/>
    <col min="12298" max="12298" width="5" customWidth="1"/>
    <col min="12299" max="12299" width="15" customWidth="1"/>
    <col min="12301" max="12301" width="15.5" customWidth="1"/>
    <col min="12302" max="12302" width="6.33203125" customWidth="1"/>
    <col min="12548" max="12548" width="8.1640625" customWidth="1"/>
    <col min="12549" max="12549" width="15.5" customWidth="1"/>
    <col min="12550" max="12550" width="15.83203125" customWidth="1"/>
    <col min="12551" max="12551" width="15.5" customWidth="1"/>
    <col min="12552" max="12552" width="19" customWidth="1"/>
    <col min="12553" max="12553" width="3.5" customWidth="1"/>
    <col min="12554" max="12554" width="5" customWidth="1"/>
    <col min="12555" max="12555" width="15" customWidth="1"/>
    <col min="12557" max="12557" width="15.5" customWidth="1"/>
    <col min="12558" max="12558" width="6.33203125" customWidth="1"/>
    <col min="12804" max="12804" width="8.1640625" customWidth="1"/>
    <col min="12805" max="12805" width="15.5" customWidth="1"/>
    <col min="12806" max="12806" width="15.83203125" customWidth="1"/>
    <col min="12807" max="12807" width="15.5" customWidth="1"/>
    <col min="12808" max="12808" width="19" customWidth="1"/>
    <col min="12809" max="12809" width="3.5" customWidth="1"/>
    <col min="12810" max="12810" width="5" customWidth="1"/>
    <col min="12811" max="12811" width="15" customWidth="1"/>
    <col min="12813" max="12813" width="15.5" customWidth="1"/>
    <col min="12814" max="12814" width="6.33203125" customWidth="1"/>
    <col min="13060" max="13060" width="8.1640625" customWidth="1"/>
    <col min="13061" max="13061" width="15.5" customWidth="1"/>
    <col min="13062" max="13062" width="15.83203125" customWidth="1"/>
    <col min="13063" max="13063" width="15.5" customWidth="1"/>
    <col min="13064" max="13064" width="19" customWidth="1"/>
    <col min="13065" max="13065" width="3.5" customWidth="1"/>
    <col min="13066" max="13066" width="5" customWidth="1"/>
    <col min="13067" max="13067" width="15" customWidth="1"/>
    <col min="13069" max="13069" width="15.5" customWidth="1"/>
    <col min="13070" max="13070" width="6.33203125" customWidth="1"/>
    <col min="13316" max="13316" width="8.1640625" customWidth="1"/>
    <col min="13317" max="13317" width="15.5" customWidth="1"/>
    <col min="13318" max="13318" width="15.83203125" customWidth="1"/>
    <col min="13319" max="13319" width="15.5" customWidth="1"/>
    <col min="13320" max="13320" width="19" customWidth="1"/>
    <col min="13321" max="13321" width="3.5" customWidth="1"/>
    <col min="13322" max="13322" width="5" customWidth="1"/>
    <col min="13323" max="13323" width="15" customWidth="1"/>
    <col min="13325" max="13325" width="15.5" customWidth="1"/>
    <col min="13326" max="13326" width="6.33203125" customWidth="1"/>
    <col min="13572" max="13572" width="8.1640625" customWidth="1"/>
    <col min="13573" max="13573" width="15.5" customWidth="1"/>
    <col min="13574" max="13574" width="15.83203125" customWidth="1"/>
    <col min="13575" max="13575" width="15.5" customWidth="1"/>
    <col min="13576" max="13576" width="19" customWidth="1"/>
    <col min="13577" max="13577" width="3.5" customWidth="1"/>
    <col min="13578" max="13578" width="5" customWidth="1"/>
    <col min="13579" max="13579" width="15" customWidth="1"/>
    <col min="13581" max="13581" width="15.5" customWidth="1"/>
    <col min="13582" max="13582" width="6.33203125" customWidth="1"/>
    <col min="13828" max="13828" width="8.1640625" customWidth="1"/>
    <col min="13829" max="13829" width="15.5" customWidth="1"/>
    <col min="13830" max="13830" width="15.83203125" customWidth="1"/>
    <col min="13831" max="13831" width="15.5" customWidth="1"/>
    <col min="13832" max="13832" width="19" customWidth="1"/>
    <col min="13833" max="13833" width="3.5" customWidth="1"/>
    <col min="13834" max="13834" width="5" customWidth="1"/>
    <col min="13835" max="13835" width="15" customWidth="1"/>
    <col min="13837" max="13837" width="15.5" customWidth="1"/>
    <col min="13838" max="13838" width="6.33203125" customWidth="1"/>
    <col min="14084" max="14084" width="8.1640625" customWidth="1"/>
    <col min="14085" max="14085" width="15.5" customWidth="1"/>
    <col min="14086" max="14086" width="15.83203125" customWidth="1"/>
    <col min="14087" max="14087" width="15.5" customWidth="1"/>
    <col min="14088" max="14088" width="19" customWidth="1"/>
    <col min="14089" max="14089" width="3.5" customWidth="1"/>
    <col min="14090" max="14090" width="5" customWidth="1"/>
    <col min="14091" max="14091" width="15" customWidth="1"/>
    <col min="14093" max="14093" width="15.5" customWidth="1"/>
    <col min="14094" max="14094" width="6.33203125" customWidth="1"/>
    <col min="14340" max="14340" width="8.1640625" customWidth="1"/>
    <col min="14341" max="14341" width="15.5" customWidth="1"/>
    <col min="14342" max="14342" width="15.83203125" customWidth="1"/>
    <col min="14343" max="14343" width="15.5" customWidth="1"/>
    <col min="14344" max="14344" width="19" customWidth="1"/>
    <col min="14345" max="14345" width="3.5" customWidth="1"/>
    <col min="14346" max="14346" width="5" customWidth="1"/>
    <col min="14347" max="14347" width="15" customWidth="1"/>
    <col min="14349" max="14349" width="15.5" customWidth="1"/>
    <col min="14350" max="14350" width="6.33203125" customWidth="1"/>
    <col min="14596" max="14596" width="8.1640625" customWidth="1"/>
    <col min="14597" max="14597" width="15.5" customWidth="1"/>
    <col min="14598" max="14598" width="15.83203125" customWidth="1"/>
    <col min="14599" max="14599" width="15.5" customWidth="1"/>
    <col min="14600" max="14600" width="19" customWidth="1"/>
    <col min="14601" max="14601" width="3.5" customWidth="1"/>
    <col min="14602" max="14602" width="5" customWidth="1"/>
    <col min="14603" max="14603" width="15" customWidth="1"/>
    <col min="14605" max="14605" width="15.5" customWidth="1"/>
    <col min="14606" max="14606" width="6.33203125" customWidth="1"/>
    <col min="14852" max="14852" width="8.1640625" customWidth="1"/>
    <col min="14853" max="14853" width="15.5" customWidth="1"/>
    <col min="14854" max="14854" width="15.83203125" customWidth="1"/>
    <col min="14855" max="14855" width="15.5" customWidth="1"/>
    <col min="14856" max="14856" width="19" customWidth="1"/>
    <col min="14857" max="14857" width="3.5" customWidth="1"/>
    <col min="14858" max="14858" width="5" customWidth="1"/>
    <col min="14859" max="14859" width="15" customWidth="1"/>
    <col min="14861" max="14861" width="15.5" customWidth="1"/>
    <col min="14862" max="14862" width="6.33203125" customWidth="1"/>
    <col min="15108" max="15108" width="8.1640625" customWidth="1"/>
    <col min="15109" max="15109" width="15.5" customWidth="1"/>
    <col min="15110" max="15110" width="15.83203125" customWidth="1"/>
    <col min="15111" max="15111" width="15.5" customWidth="1"/>
    <col min="15112" max="15112" width="19" customWidth="1"/>
    <col min="15113" max="15113" width="3.5" customWidth="1"/>
    <col min="15114" max="15114" width="5" customWidth="1"/>
    <col min="15115" max="15115" width="15" customWidth="1"/>
    <col min="15117" max="15117" width="15.5" customWidth="1"/>
    <col min="15118" max="15118" width="6.33203125" customWidth="1"/>
    <col min="15364" max="15364" width="8.1640625" customWidth="1"/>
    <col min="15365" max="15365" width="15.5" customWidth="1"/>
    <col min="15366" max="15366" width="15.83203125" customWidth="1"/>
    <col min="15367" max="15367" width="15.5" customWidth="1"/>
    <col min="15368" max="15368" width="19" customWidth="1"/>
    <col min="15369" max="15369" width="3.5" customWidth="1"/>
    <col min="15370" max="15370" width="5" customWidth="1"/>
    <col min="15371" max="15371" width="15" customWidth="1"/>
    <col min="15373" max="15373" width="15.5" customWidth="1"/>
    <col min="15374" max="15374" width="6.33203125" customWidth="1"/>
    <col min="15620" max="15620" width="8.1640625" customWidth="1"/>
    <col min="15621" max="15621" width="15.5" customWidth="1"/>
    <col min="15622" max="15622" width="15.83203125" customWidth="1"/>
    <col min="15623" max="15623" width="15.5" customWidth="1"/>
    <col min="15624" max="15624" width="19" customWidth="1"/>
    <col min="15625" max="15625" width="3.5" customWidth="1"/>
    <col min="15626" max="15626" width="5" customWidth="1"/>
    <col min="15627" max="15627" width="15" customWidth="1"/>
    <col min="15629" max="15629" width="15.5" customWidth="1"/>
    <col min="15630" max="15630" width="6.33203125" customWidth="1"/>
    <col min="15876" max="15876" width="8.1640625" customWidth="1"/>
    <col min="15877" max="15877" width="15.5" customWidth="1"/>
    <col min="15878" max="15878" width="15.83203125" customWidth="1"/>
    <col min="15879" max="15879" width="15.5" customWidth="1"/>
    <col min="15880" max="15880" width="19" customWidth="1"/>
    <col min="15881" max="15881" width="3.5" customWidth="1"/>
    <col min="15882" max="15882" width="5" customWidth="1"/>
    <col min="15883" max="15883" width="15" customWidth="1"/>
    <col min="15885" max="15885" width="15.5" customWidth="1"/>
    <col min="15886" max="15886" width="6.33203125" customWidth="1"/>
    <col min="16132" max="16132" width="8.1640625" customWidth="1"/>
    <col min="16133" max="16133" width="15.5" customWidth="1"/>
    <col min="16134" max="16134" width="15.83203125" customWidth="1"/>
    <col min="16135" max="16135" width="15.5" customWidth="1"/>
    <col min="16136" max="16136" width="19" customWidth="1"/>
    <col min="16137" max="16137" width="3.5" customWidth="1"/>
    <col min="16138" max="16138" width="5" customWidth="1"/>
    <col min="16139" max="16139" width="15" customWidth="1"/>
    <col min="16141" max="16141" width="15.5" customWidth="1"/>
    <col min="16142" max="16142" width="6.33203125" customWidth="1"/>
  </cols>
  <sheetData>
    <row r="8" spans="5:12">
      <c r="H8" s="109"/>
      <c r="I8" s="109"/>
      <c r="K8" s="109"/>
      <c r="L8" s="109"/>
    </row>
    <row r="9" spans="5:12">
      <c r="H9" s="109"/>
      <c r="I9" s="109"/>
    </row>
    <row r="10" spans="5:12">
      <c r="H10" s="109"/>
      <c r="I10" s="109"/>
    </row>
    <row r="11" spans="5:12">
      <c r="H11" s="109"/>
      <c r="I11" s="109"/>
    </row>
    <row r="12" spans="5:12">
      <c r="E12" s="111"/>
      <c r="H12" s="109"/>
    </row>
    <row r="13" spans="5:12">
      <c r="E13" s="111"/>
    </row>
    <row r="14" spans="5:12" ht="28">
      <c r="E14" s="158" t="s">
        <v>240</v>
      </c>
      <c r="F14" s="119"/>
      <c r="G14" s="109"/>
      <c r="H14" s="109"/>
    </row>
    <row r="15" spans="5:12" ht="21">
      <c r="E15" s="144" t="s">
        <v>241</v>
      </c>
      <c r="F15" s="119"/>
      <c r="G15" s="109"/>
      <c r="H15" s="109"/>
    </row>
    <row r="16" spans="5:12" ht="21">
      <c r="E16" s="144"/>
      <c r="F16" s="119"/>
      <c r="G16" s="109"/>
      <c r="H16" s="109"/>
    </row>
    <row r="17" spans="3:18" s="145" customFormat="1" ht="18">
      <c r="D17" s="150"/>
      <c r="E17" s="153" t="s">
        <v>239</v>
      </c>
      <c r="F17" s="148"/>
      <c r="G17" s="149"/>
      <c r="H17" s="149"/>
      <c r="I17" s="150"/>
      <c r="J17" s="150"/>
      <c r="K17" s="150"/>
      <c r="L17" s="150"/>
      <c r="M17" s="150"/>
      <c r="N17" s="150"/>
      <c r="O17" s="150"/>
      <c r="P17" s="150"/>
      <c r="Q17" s="150"/>
      <c r="R17" s="150"/>
    </row>
    <row r="18" spans="3:18" s="145" customFormat="1">
      <c r="D18" s="150"/>
      <c r="E18" s="147"/>
      <c r="F18" s="148"/>
      <c r="G18" s="149"/>
      <c r="H18" s="149"/>
      <c r="I18" s="150"/>
      <c r="J18" s="150"/>
      <c r="K18" s="150"/>
      <c r="L18" s="150"/>
      <c r="M18" s="150"/>
      <c r="N18" s="150"/>
      <c r="O18" s="150"/>
      <c r="P18" s="150"/>
      <c r="Q18" s="150"/>
      <c r="R18" s="150"/>
    </row>
    <row r="20" spans="3:18" s="145" customFormat="1" ht="21" customHeight="1">
      <c r="D20" s="150"/>
      <c r="E20" s="163" t="s">
        <v>150</v>
      </c>
      <c r="F20" s="163" t="s">
        <v>254</v>
      </c>
      <c r="G20" s="162" t="s">
        <v>253</v>
      </c>
      <c r="H20" s="162" t="s">
        <v>252</v>
      </c>
      <c r="I20" s="150"/>
      <c r="J20" s="150"/>
      <c r="K20" s="150"/>
      <c r="L20" s="150"/>
      <c r="M20" s="150"/>
      <c r="N20" s="150"/>
      <c r="O20" s="150"/>
      <c r="P20" s="150"/>
      <c r="Q20" s="150"/>
      <c r="R20" s="150"/>
    </row>
    <row r="21" spans="3:18" s="145" customFormat="1" ht="21" customHeight="1">
      <c r="D21" s="150"/>
      <c r="E21" s="164"/>
      <c r="F21" s="164"/>
      <c r="G21" s="162"/>
      <c r="H21" s="162"/>
      <c r="I21" s="150"/>
      <c r="J21" s="150"/>
      <c r="K21" s="150"/>
      <c r="L21" s="150"/>
      <c r="M21" s="150"/>
      <c r="N21" s="150"/>
      <c r="O21" s="150"/>
      <c r="P21" s="150"/>
      <c r="Q21" s="150"/>
      <c r="R21" s="150"/>
    </row>
    <row r="22" spans="3:18" s="145" customFormat="1" ht="21" customHeight="1">
      <c r="D22" s="150"/>
      <c r="E22" s="165"/>
      <c r="F22" s="165"/>
      <c r="G22" s="162"/>
      <c r="H22" s="162"/>
      <c r="I22" s="150"/>
      <c r="J22" s="159" t="s">
        <v>251</v>
      </c>
      <c r="K22" s="159"/>
      <c r="L22" s="160" t="s">
        <v>250</v>
      </c>
      <c r="M22" s="161"/>
      <c r="N22" s="150"/>
      <c r="O22" s="150"/>
      <c r="P22" s="150"/>
      <c r="Q22" s="150"/>
      <c r="R22" s="150"/>
    </row>
    <row r="23" spans="3:18" s="145" customFormat="1" ht="24">
      <c r="D23" s="150"/>
      <c r="E23" s="155" t="s">
        <v>245</v>
      </c>
      <c r="F23" s="154">
        <v>0.2</v>
      </c>
      <c r="G23" s="168">
        <v>13.59</v>
      </c>
      <c r="H23" s="155">
        <f>F23*G23</f>
        <v>2.718</v>
      </c>
      <c r="I23" s="150"/>
      <c r="J23" s="156" t="s">
        <v>151</v>
      </c>
      <c r="K23" s="156"/>
      <c r="L23" s="156" t="s">
        <v>152</v>
      </c>
      <c r="M23" s="156"/>
      <c r="N23" s="150"/>
      <c r="O23" s="150"/>
      <c r="P23" s="150"/>
      <c r="Q23" s="150"/>
      <c r="R23" s="150"/>
    </row>
    <row r="24" spans="3:18" s="145" customFormat="1" ht="24">
      <c r="D24" s="150"/>
      <c r="E24" s="155" t="s">
        <v>246</v>
      </c>
      <c r="F24" s="154">
        <v>0.6</v>
      </c>
      <c r="G24" s="168">
        <v>639.19000000000005</v>
      </c>
      <c r="H24" s="155">
        <f>F24*G24</f>
        <v>383.51400000000001</v>
      </c>
      <c r="I24" s="150"/>
      <c r="J24" s="156" t="s">
        <v>153</v>
      </c>
      <c r="K24" s="156"/>
      <c r="L24" s="156" t="s">
        <v>154</v>
      </c>
      <c r="M24" s="156"/>
      <c r="N24" s="150"/>
      <c r="O24" s="150"/>
      <c r="P24" s="150"/>
      <c r="Q24" s="150"/>
      <c r="R24" s="150"/>
    </row>
    <row r="25" spans="3:18" s="145" customFormat="1" ht="24">
      <c r="D25" s="150"/>
      <c r="E25" s="155" t="s">
        <v>247</v>
      </c>
      <c r="F25" s="154">
        <v>1</v>
      </c>
      <c r="G25" s="168">
        <v>68.52</v>
      </c>
      <c r="H25" s="155">
        <f>F25*G25</f>
        <v>68.52</v>
      </c>
      <c r="I25" s="150"/>
      <c r="J25" s="156" t="s">
        <v>155</v>
      </c>
      <c r="K25" s="156"/>
      <c r="L25" s="156" t="s">
        <v>156</v>
      </c>
      <c r="M25" s="156"/>
      <c r="N25" s="150"/>
      <c r="O25" s="150"/>
      <c r="P25" s="150"/>
      <c r="Q25" s="150"/>
      <c r="R25" s="150"/>
    </row>
    <row r="26" spans="3:18" s="145" customFormat="1" ht="24">
      <c r="D26" s="150"/>
      <c r="E26" s="155" t="s">
        <v>248</v>
      </c>
      <c r="F26" s="154">
        <v>1.7</v>
      </c>
      <c r="G26" s="168">
        <v>20.32</v>
      </c>
      <c r="H26" s="155">
        <f>F26*G26</f>
        <v>34.543999999999997</v>
      </c>
      <c r="I26" s="150"/>
      <c r="J26" s="156" t="s">
        <v>157</v>
      </c>
      <c r="K26" s="156"/>
      <c r="L26" s="156" t="s">
        <v>158</v>
      </c>
      <c r="M26" s="156"/>
      <c r="N26" s="150"/>
      <c r="O26" s="150"/>
      <c r="P26" s="150"/>
      <c r="Q26" s="150"/>
      <c r="R26" s="150"/>
    </row>
    <row r="27" spans="3:18" s="145" customFormat="1" ht="24">
      <c r="C27"/>
      <c r="D27" s="150"/>
      <c r="E27" s="155" t="s">
        <v>249</v>
      </c>
      <c r="F27" s="154">
        <v>2.5</v>
      </c>
      <c r="G27" s="168">
        <v>0</v>
      </c>
      <c r="H27" s="155">
        <f>F27*G27</f>
        <v>0</v>
      </c>
      <c r="I27" s="150"/>
      <c r="J27" s="150"/>
      <c r="K27" s="150"/>
      <c r="L27" s="150"/>
      <c r="M27" s="150"/>
      <c r="N27" s="150"/>
      <c r="O27" s="150"/>
      <c r="P27" s="150"/>
      <c r="Q27" s="150"/>
      <c r="R27" s="150"/>
    </row>
    <row r="28" spans="3:18" s="145" customFormat="1" ht="21">
      <c r="D28" s="150"/>
      <c r="E28" s="166" t="s">
        <v>159</v>
      </c>
      <c r="F28" s="167"/>
      <c r="G28" s="157">
        <f>SUM(G23:G27)</f>
        <v>741.62000000000012</v>
      </c>
      <c r="H28" s="155"/>
      <c r="I28" s="150"/>
      <c r="J28" s="150"/>
      <c r="K28" s="150"/>
      <c r="L28" s="150"/>
      <c r="M28" s="150"/>
      <c r="N28" s="150"/>
      <c r="O28" s="150"/>
      <c r="P28" s="150"/>
      <c r="Q28" s="150"/>
      <c r="R28" s="150"/>
    </row>
    <row r="29" spans="3:18" s="145" customFormat="1" ht="21">
      <c r="D29" s="150"/>
      <c r="E29" s="166" t="s">
        <v>255</v>
      </c>
      <c r="F29" s="167"/>
      <c r="G29" s="155"/>
      <c r="H29" s="157">
        <f>SUM(H23:H28)</f>
        <v>489.29599999999999</v>
      </c>
      <c r="I29" s="150"/>
      <c r="J29" s="152"/>
      <c r="K29" s="152"/>
      <c r="L29" s="152"/>
      <c r="M29" s="152"/>
      <c r="N29" s="150"/>
      <c r="O29" s="150"/>
      <c r="P29" s="150"/>
      <c r="Q29" s="150"/>
      <c r="R29" s="150"/>
    </row>
    <row r="30" spans="3:18" s="145" customFormat="1" ht="18">
      <c r="D30" s="150"/>
      <c r="E30" s="150"/>
      <c r="F30" s="152"/>
      <c r="G30" s="152"/>
      <c r="H30" s="152"/>
      <c r="I30" s="150"/>
      <c r="J30" s="152"/>
      <c r="K30" s="152"/>
      <c r="L30" s="152"/>
      <c r="M30" s="152"/>
      <c r="N30" s="150"/>
      <c r="O30" s="150"/>
      <c r="P30" s="150"/>
      <c r="Q30" s="150"/>
      <c r="R30" s="150"/>
    </row>
    <row r="31" spans="3:18" s="145" customFormat="1" ht="18">
      <c r="D31" s="150"/>
      <c r="E31" s="151" t="s">
        <v>242</v>
      </c>
      <c r="F31" s="152"/>
      <c r="G31" s="152"/>
      <c r="H31" s="152"/>
      <c r="I31" s="152"/>
      <c r="N31" s="152"/>
      <c r="O31" s="150"/>
      <c r="P31" s="150"/>
      <c r="Q31" s="150"/>
      <c r="R31" s="150"/>
    </row>
    <row r="32" spans="3:18" s="145" customFormat="1" ht="25" customHeight="1">
      <c r="D32" s="150"/>
      <c r="E32" s="152" t="s">
        <v>243</v>
      </c>
      <c r="I32" s="152"/>
      <c r="N32" s="152"/>
      <c r="O32" s="150"/>
      <c r="P32" s="150"/>
      <c r="Q32" s="150"/>
      <c r="R32" s="150"/>
    </row>
    <row r="33" spans="4:18" s="145" customFormat="1" ht="26" customHeight="1">
      <c r="D33" s="150"/>
      <c r="E33" s="153" t="s">
        <v>244</v>
      </c>
      <c r="I33" s="152"/>
      <c r="J33"/>
      <c r="K33"/>
      <c r="L33"/>
      <c r="M33"/>
      <c r="N33" s="152"/>
      <c r="O33" s="150"/>
      <c r="P33" s="150"/>
      <c r="Q33" s="150"/>
      <c r="R33" s="150"/>
    </row>
    <row r="34" spans="4:18" s="145" customFormat="1">
      <c r="E34" s="146"/>
      <c r="F34"/>
      <c r="G34"/>
      <c r="H34"/>
      <c r="J34"/>
      <c r="K34"/>
      <c r="L34"/>
      <c r="M34"/>
    </row>
    <row r="35" spans="4:18" s="145" customFormat="1">
      <c r="F35"/>
      <c r="G35"/>
      <c r="H35"/>
      <c r="J35"/>
      <c r="K35"/>
      <c r="L35"/>
      <c r="M35"/>
    </row>
  </sheetData>
  <sheetProtection selectLockedCells="1"/>
  <mergeCells count="8">
    <mergeCell ref="E20:E22"/>
    <mergeCell ref="E28:F28"/>
    <mergeCell ref="E29:F29"/>
    <mergeCell ref="J22:K22"/>
    <mergeCell ref="L22:M22"/>
    <mergeCell ref="H20:H22"/>
    <mergeCell ref="G20:G22"/>
    <mergeCell ref="F20:F2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ATP Product Portfolio Tree</vt:lpstr>
      <vt:lpstr>Product Appl Rates</vt:lpstr>
      <vt:lpstr>Precede Cost Calculator</vt:lpstr>
      <vt:lpstr>Water Analysis Calculator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de Waal</dc:creator>
  <cp:lastModifiedBy>Melissa Leung</cp:lastModifiedBy>
  <dcterms:created xsi:type="dcterms:W3CDTF">2012-01-16T21:19:12Z</dcterms:created>
  <dcterms:modified xsi:type="dcterms:W3CDTF">2026-06-26T18:35:22Z</dcterms:modified>
</cp:coreProperties>
</file>